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815" windowHeight="7065"/>
  </bookViews>
  <sheets>
    <sheet name="Структура НМЦ" sheetId="1" r:id="rId1"/>
  </sheets>
  <externalReferences>
    <externalReference r:id="rId2"/>
  </externalReferences>
  <definedNames>
    <definedName name="СпособЗакупки">[1]ПП925!$B$7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  <c r="G20"/>
  <c r="P12"/>
  <c r="P13"/>
  <c r="P14"/>
  <c r="P15"/>
  <c r="P16"/>
  <c r="P17"/>
  <c r="P18"/>
  <c r="P19"/>
  <c r="P20"/>
  <c r="P21"/>
  <c r="P22"/>
  <c r="P23"/>
  <c r="P24"/>
  <c r="P25"/>
  <c r="P26"/>
  <c r="O26"/>
  <c r="O25"/>
  <c r="O24"/>
  <c r="O23"/>
  <c r="O22"/>
  <c r="O19"/>
  <c r="O18"/>
  <c r="O17"/>
  <c r="O16"/>
  <c r="O15"/>
  <c r="O14"/>
  <c r="L26"/>
  <c r="L25"/>
  <c r="L24"/>
  <c r="L23"/>
  <c r="L22"/>
  <c r="L19"/>
  <c r="L18"/>
  <c r="L17"/>
  <c r="L16"/>
  <c r="L15"/>
  <c r="L14"/>
  <c r="L12"/>
  <c r="L13"/>
  <c r="G13" l="1"/>
  <c r="G14"/>
  <c r="G15"/>
  <c r="G16"/>
  <c r="G18"/>
  <c r="G19"/>
  <c r="G22"/>
  <c r="G23"/>
  <c r="G24"/>
  <c r="G25"/>
  <c r="G26"/>
  <c r="M26"/>
  <c r="M25"/>
  <c r="M24"/>
  <c r="M23"/>
  <c r="M22"/>
  <c r="M19"/>
  <c r="M18"/>
  <c r="M17"/>
  <c r="M16"/>
  <c r="M15"/>
  <c r="M14"/>
  <c r="M13"/>
  <c r="O13"/>
  <c r="J26"/>
  <c r="J25"/>
  <c r="J24"/>
  <c r="J23"/>
  <c r="J22"/>
  <c r="J19"/>
  <c r="J18"/>
  <c r="J17"/>
  <c r="J16"/>
  <c r="J15"/>
  <c r="J14"/>
  <c r="J13"/>
  <c r="O21" l="1"/>
  <c r="O20"/>
  <c r="O12"/>
  <c r="O11"/>
  <c r="P11" s="1"/>
  <c r="M21"/>
  <c r="M20"/>
  <c r="M12"/>
  <c r="M11"/>
  <c r="J21"/>
  <c r="J20"/>
  <c r="J12"/>
  <c r="J11"/>
  <c r="I11"/>
  <c r="G21"/>
  <c r="G11"/>
  <c r="G12"/>
  <c r="G9" l="1"/>
  <c r="J10" l="1"/>
  <c r="J9"/>
  <c r="P27"/>
  <c r="O10"/>
  <c r="P10" s="1"/>
  <c r="M10"/>
  <c r="L10"/>
  <c r="I10"/>
  <c r="G10"/>
  <c r="I9" l="1"/>
  <c r="M9"/>
  <c r="O9"/>
  <c r="P9" s="1"/>
  <c r="L9"/>
  <c r="P28" l="1"/>
  <c r="G28"/>
  <c r="G29" l="1"/>
  <c r="G30" s="1"/>
  <c r="P29"/>
  <c r="P30" s="1"/>
</calcChain>
</file>

<file path=xl/sharedStrings.xml><?xml version="1.0" encoding="utf-8"?>
<sst xmlns="http://schemas.openxmlformats.org/spreadsheetml/2006/main" count="66" uniqueCount="40">
  <si>
    <t>Наименование продукции (товары / работы / услуги), являющейся предметом закупки</t>
  </si>
  <si>
    <t>Наименование предлагаемой продукции (товары, работы, услуги)</t>
  </si>
  <si>
    <t>Приложение к Документации о закупке – Структура НМЦ</t>
  </si>
  <si>
    <t>руб. (без учета НДС)</t>
  </si>
  <si>
    <t>Форма Коммерческого предложения Участника</t>
  </si>
  <si>
    <t>№ п/п</t>
  </si>
  <si>
    <t>Кол-во</t>
  </si>
  <si>
    <t>ИТОГО без НДС, руб.</t>
  </si>
  <si>
    <t>ИТОГО с НДС, руб.</t>
  </si>
  <si>
    <t>Ед. 
изм.</t>
  </si>
  <si>
    <t>НМЦ единицы продукции
(руб. без НДС)</t>
  </si>
  <si>
    <t>НМЦ по позиции продукции
(руб. без НДС)</t>
  </si>
  <si>
    <r>
      <t>Начальная (максимальная) цена Договора / цена лота:</t>
    </r>
    <r>
      <rPr>
        <sz val="12"/>
        <color rgb="FF002060"/>
        <rFont val="Calibri"/>
        <family val="2"/>
        <charset val="204"/>
        <scheme val="minor"/>
      </rPr>
      <t xml:space="preserve"> </t>
    </r>
  </si>
  <si>
    <t xml:space="preserve">Структура НМЦ </t>
  </si>
  <si>
    <t>Предлагаемая цена одной единицы продукции
(руб. без НДС)</t>
  </si>
  <si>
    <t>Итоговая стоимость позиции
(руб. без НДС)</t>
  </si>
  <si>
    <t>При необходимости добавьте необходимое количество строк между Продукцией 9 и Продукцией 10, либо удалите лишнии строки.</t>
  </si>
  <si>
    <t>Структура разделения НМЦ на отдельные виды товаров, работ, услуг должна соответствовать Техническим требованиям Заказчика. При этом рекомендуется отдельно указывать стоимость: 
‒ различных видов работ/услуг;
‒ этапов работ/услуг (при выделении таковых в составе Технических требований Заказчика и Проекта Договора);
‒ каждой единицы поставляемого товара (в случае заключения договора поставки);
‒ статей затрат (в том числе, например: приобретение / изготовление товара, доставка, шеф-монтаж, обучение и т.п.),
указанных в Технических требованиях Заказчика, в целях обеспечить такую детализацию, которая бы позволила впоследствии провести эффективное сравнение и сопоставление Коммерческих предложений со стороны Участников закупки.</t>
  </si>
  <si>
    <t>Кроме того, НДС, руб.</t>
  </si>
  <si>
    <r>
      <t xml:space="preserve">Страна происхождения товара
</t>
    </r>
    <r>
      <rPr>
        <i/>
        <sz val="9"/>
        <color rgb="FFFF0000"/>
        <rFont val="Calibri"/>
        <family val="2"/>
        <charset val="204"/>
        <scheme val="minor"/>
      </rPr>
      <t>[заполняется Участником – только для товаров, в соответствии с общероссийским классификатором стран мира]</t>
    </r>
  </si>
  <si>
    <t>шт</t>
  </si>
  <si>
    <t>Костюм летний рабочий</t>
  </si>
  <si>
    <t>Куртка утепленная</t>
  </si>
  <si>
    <t>Полукомбинезон утепленный</t>
  </si>
  <si>
    <t>Валенки с резиновым низом</t>
  </si>
  <si>
    <t>Сапоги ПВХ с защитным подноском</t>
  </si>
  <si>
    <t xml:space="preserve">Сапоги ПВХ </t>
  </si>
  <si>
    <t>Сапоги кирзовые утепленные</t>
  </si>
  <si>
    <t>Ботинки кожаные</t>
  </si>
  <si>
    <t>Жилет сигнальный</t>
  </si>
  <si>
    <t>Костюм летний рабочий ЖКХ</t>
  </si>
  <si>
    <t>Куртка утепленная ЖКХ</t>
  </si>
  <si>
    <t>Полукомбинезон утепленный ЖКХ</t>
  </si>
  <si>
    <t>Шапка вязаная трикотажная ЖКХ</t>
  </si>
  <si>
    <t>Подшлемник утепленный ЖКХ</t>
  </si>
  <si>
    <t>Комбинезон ЖКХ</t>
  </si>
  <si>
    <t>Костюм сварщика летний ЖКХ</t>
  </si>
  <si>
    <t>Костюм сварщика зимний ЖКХ</t>
  </si>
  <si>
    <t>пара</t>
  </si>
  <si>
    <t>Плащ для защиты от воды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</si>
</sst>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i/>
      <sz val="10"/>
      <color theme="0" tint="-0.499984740745262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sz val="10"/>
      <color rgb="FF333333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i/>
      <sz val="9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4" borderId="18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4" fontId="1" fillId="4" borderId="16" xfId="0" applyNumberFormat="1" applyFont="1" applyFill="1" applyBorder="1" applyAlignment="1">
      <alignment horizontal="center" vertical="center" wrapText="1"/>
    </xf>
    <xf numFmtId="4" fontId="2" fillId="4" borderId="25" xfId="0" applyNumberFormat="1" applyFont="1" applyFill="1" applyBorder="1" applyAlignment="1">
      <alignment horizontal="center" vertical="top" wrapText="1"/>
    </xf>
    <xf numFmtId="4" fontId="2" fillId="4" borderId="23" xfId="0" applyNumberFormat="1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center" vertical="center" wrapText="1"/>
    </xf>
    <xf numFmtId="9" fontId="8" fillId="2" borderId="26" xfId="0" applyNumberFormat="1" applyFont="1" applyFill="1" applyBorder="1" applyAlignment="1" applyProtection="1">
      <alignment horizontal="center" vertical="top" wrapText="1"/>
    </xf>
    <xf numFmtId="0" fontId="4" fillId="0" borderId="7" xfId="0" applyFont="1" applyBorder="1" applyAlignment="1">
      <alignment horizontal="center" vertical="center"/>
    </xf>
    <xf numFmtId="4" fontId="8" fillId="2" borderId="8" xfId="0" applyNumberFormat="1" applyFont="1" applyFill="1" applyBorder="1" applyAlignment="1" applyProtection="1">
      <alignment horizontal="center" vertical="center" wrapText="1"/>
      <protection locked="0"/>
    </xf>
    <xf numFmtId="4" fontId="8" fillId="6" borderId="9" xfId="0" applyNumberFormat="1" applyFont="1" applyFill="1" applyBorder="1" applyAlignment="1" applyProtection="1">
      <alignment horizontal="center" vertical="center" wrapText="1"/>
    </xf>
    <xf numFmtId="0" fontId="4" fillId="6" borderId="7" xfId="0" applyFont="1" applyFill="1" applyBorder="1" applyAlignment="1">
      <alignment horizontal="center" vertical="center"/>
    </xf>
    <xf numFmtId="0" fontId="2" fillId="6" borderId="14" xfId="0" applyNumberFormat="1" applyFont="1" applyFill="1" applyBorder="1" applyAlignment="1">
      <alignment horizontal="left" vertical="center" wrapText="1"/>
    </xf>
    <xf numFmtId="49" fontId="8" fillId="2" borderId="8" xfId="0" applyNumberFormat="1" applyFont="1" applyFill="1" applyBorder="1" applyAlignment="1" applyProtection="1">
      <alignment horizontal="left" vertical="center" wrapText="1"/>
      <protection locked="0"/>
    </xf>
    <xf numFmtId="3" fontId="2" fillId="6" borderId="8" xfId="0" applyNumberFormat="1" applyFont="1" applyFill="1" applyBorder="1" applyAlignment="1">
      <alignment horizontal="center" vertical="center" wrapText="1"/>
    </xf>
    <xf numFmtId="4" fontId="2" fillId="6" borderId="8" xfId="0" applyNumberFormat="1" applyFont="1" applyFill="1" applyBorder="1" applyAlignment="1">
      <alignment horizontal="center" vertical="center" wrapText="1"/>
    </xf>
    <xf numFmtId="4" fontId="2" fillId="6" borderId="9" xfId="0" applyNumberFormat="1" applyFont="1" applyFill="1" applyBorder="1" applyAlignment="1">
      <alignment horizontal="center" vertical="center" wrapText="1"/>
    </xf>
    <xf numFmtId="2" fontId="4" fillId="0" borderId="27" xfId="0" applyNumberFormat="1" applyFont="1" applyFill="1" applyBorder="1" applyAlignment="1">
      <alignment horizontal="center" vertical="center" wrapText="1"/>
    </xf>
    <xf numFmtId="2" fontId="4" fillId="0" borderId="27" xfId="0" applyNumberFormat="1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center" vertical="center" wrapText="1"/>
    </xf>
    <xf numFmtId="4" fontId="0" fillId="0" borderId="0" xfId="0" applyNumberFormat="1"/>
    <xf numFmtId="0" fontId="4" fillId="7" borderId="27" xfId="0" applyFont="1" applyFill="1" applyBorder="1" applyAlignment="1">
      <alignment horizontal="center" vertical="center" wrapText="1"/>
    </xf>
    <xf numFmtId="0" fontId="11" fillId="7" borderId="27" xfId="0" applyFont="1" applyFill="1" applyBorder="1" applyAlignment="1">
      <alignment horizontal="center" vertical="center" wrapText="1"/>
    </xf>
    <xf numFmtId="0" fontId="7" fillId="5" borderId="24" xfId="0" applyFont="1" applyFill="1" applyBorder="1" applyAlignment="1">
      <alignment horizontal="justify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4" fontId="9" fillId="4" borderId="10" xfId="0" applyNumberFormat="1" applyFont="1" applyFill="1" applyBorder="1" applyAlignment="1" applyProtection="1">
      <alignment horizontal="right" vertical="center" wrapText="1"/>
    </xf>
    <xf numFmtId="4" fontId="9" fillId="4" borderId="11" xfId="0" applyNumberFormat="1" applyFont="1" applyFill="1" applyBorder="1" applyAlignment="1" applyProtection="1">
      <alignment horizontal="right" vertical="center" wrapText="1"/>
    </xf>
    <xf numFmtId="4" fontId="9" fillId="4" borderId="12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4" fontId="8" fillId="4" borderId="21" xfId="0" applyNumberFormat="1" applyFont="1" applyFill="1" applyBorder="1" applyAlignment="1" applyProtection="1">
      <alignment horizontal="right" vertical="top" wrapText="1"/>
    </xf>
    <xf numFmtId="4" fontId="8" fillId="4" borderId="22" xfId="0" applyNumberFormat="1" applyFont="1" applyFill="1" applyBorder="1" applyAlignment="1" applyProtection="1">
      <alignment horizontal="right" vertical="top" wrapText="1"/>
    </xf>
    <xf numFmtId="4" fontId="8" fillId="4" borderId="15" xfId="0" applyNumberFormat="1" applyFont="1" applyFill="1" applyBorder="1" applyAlignment="1" applyProtection="1">
      <alignment horizontal="right" vertical="top" wrapText="1"/>
    </xf>
    <xf numFmtId="0" fontId="7" fillId="0" borderId="1" xfId="0" applyFont="1" applyFill="1" applyBorder="1" applyAlignment="1">
      <alignment horizontal="justify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8" fillId="4" borderId="20" xfId="0" applyNumberFormat="1" applyFont="1" applyFill="1" applyBorder="1" applyAlignment="1" applyProtection="1">
      <alignment horizontal="right" vertical="top" wrapText="1"/>
    </xf>
    <xf numFmtId="4" fontId="8" fillId="4" borderId="19" xfId="0" applyNumberFormat="1" applyFont="1" applyFill="1" applyBorder="1" applyAlignment="1" applyProtection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-&#1056;&#1059;&#1057;&#1043;&#1048;&#1044;&#1056;&#1054;/&#1040;&#1083;&#1100;&#1073;&#1086;&#1084;%20&#1090;&#1080;&#1087;&#1086;&#1074;&#1099;&#1093;%20&#1092;&#1086;&#1088;&#1084;%20&#1087;&#1086;%20&#1080;&#1079;&#1084;%20223-&#1060;&#1047;/&#1040;&#1083;&#1100;&#1073;&#1086;&#1084;%20&#1090;&#1080;&#1087;&#1086;&#1074;&#1099;&#1093;%20&#1092;&#1086;&#1088;&#1084;%20&#1082;%2001.07.2018/&#1055;&#1088;&#1080;&#1083;&#1086;&#1078;&#1077;&#1085;&#1080;&#1077;%20&#1082;%20&#1044;&#1086;&#1047;_&#1057;&#1090;&#1088;&#1091;&#1082;&#1090;&#1091;&#1088;&#1072;%20&#1053;&#1052;&#106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П925"/>
    </sheetNames>
    <sheetDataSet>
      <sheetData sheetId="0">
        <row r="7">
          <cell r="B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6"/>
  <sheetViews>
    <sheetView tabSelected="1" topLeftCell="A4" zoomScaleNormal="100" workbookViewId="0">
      <selection activeCell="E9" sqref="E9:E26"/>
    </sheetView>
  </sheetViews>
  <sheetFormatPr defaultRowHeight="15"/>
  <cols>
    <col min="1" max="1" width="1.7109375" customWidth="1"/>
    <col min="2" max="2" width="5.7109375" customWidth="1"/>
    <col min="3" max="3" width="25.7109375" customWidth="1"/>
    <col min="4" max="4" width="9.42578125" customWidth="1"/>
    <col min="5" max="5" width="12.7109375" customWidth="1"/>
    <col min="6" max="6" width="12" customWidth="1"/>
    <col min="7" max="7" width="23.7109375" customWidth="1"/>
    <col min="8" max="8" width="3.7109375" customWidth="1"/>
    <col min="9" max="9" width="5.7109375" customWidth="1"/>
    <col min="10" max="10" width="39.42578125" customWidth="1"/>
    <col min="11" max="11" width="17.28515625" customWidth="1"/>
    <col min="12" max="12" width="10" customWidth="1"/>
    <col min="13" max="13" width="12.85546875" customWidth="1"/>
    <col min="14" max="14" width="13.85546875" customWidth="1"/>
    <col min="15" max="15" width="7.7109375" customWidth="1"/>
    <col min="16" max="16" width="24.140625" customWidth="1"/>
  </cols>
  <sheetData>
    <row r="1" spans="1:26" ht="18.75">
      <c r="B1" s="39" t="s">
        <v>2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9.75" customHeight="1" thickBo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8.25" customHeight="1" thickBot="1">
      <c r="B3" s="33" t="s">
        <v>12</v>
      </c>
      <c r="C3" s="34"/>
      <c r="D3" s="34"/>
      <c r="E3" s="40"/>
      <c r="F3" s="11">
        <v>603337.31999999995</v>
      </c>
      <c r="G3" s="14" t="s">
        <v>3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8.5" customHeight="1">
      <c r="B4" s="44"/>
      <c r="C4" s="44"/>
      <c r="D4" s="44"/>
      <c r="E4" s="44"/>
      <c r="F4" s="44"/>
      <c r="G4" s="4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6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7.5" customHeight="1" thickBo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 thickBot="1">
      <c r="B7" s="45" t="s">
        <v>13</v>
      </c>
      <c r="C7" s="40"/>
      <c r="D7" s="46"/>
      <c r="E7" s="46"/>
      <c r="F7" s="47"/>
      <c r="G7" s="48"/>
      <c r="H7" s="5"/>
      <c r="I7" s="33" t="s">
        <v>4</v>
      </c>
      <c r="J7" s="34"/>
      <c r="K7" s="34"/>
      <c r="L7" s="34"/>
      <c r="M7" s="34"/>
      <c r="N7" s="34"/>
      <c r="O7" s="34"/>
      <c r="P7" s="35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4.25">
      <c r="B8" s="7" t="s">
        <v>5</v>
      </c>
      <c r="C8" s="8" t="s">
        <v>0</v>
      </c>
      <c r="D8" s="8" t="s">
        <v>9</v>
      </c>
      <c r="E8" s="9" t="s">
        <v>10</v>
      </c>
      <c r="F8" s="9" t="s">
        <v>6</v>
      </c>
      <c r="G8" s="10" t="s">
        <v>11</v>
      </c>
      <c r="H8" s="1"/>
      <c r="I8" s="7" t="s">
        <v>5</v>
      </c>
      <c r="J8" s="8" t="s">
        <v>1</v>
      </c>
      <c r="K8" s="9" t="s">
        <v>19</v>
      </c>
      <c r="L8" s="8" t="s">
        <v>9</v>
      </c>
      <c r="M8" s="9" t="s">
        <v>10</v>
      </c>
      <c r="N8" s="9" t="s">
        <v>14</v>
      </c>
      <c r="O8" s="9" t="s">
        <v>6</v>
      </c>
      <c r="P8" s="10" t="s">
        <v>15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6"/>
      <c r="B9" s="16">
        <v>1</v>
      </c>
      <c r="C9" s="27" t="s">
        <v>21</v>
      </c>
      <c r="D9" s="17" t="s">
        <v>20</v>
      </c>
      <c r="E9" s="25">
        <v>2775.2</v>
      </c>
      <c r="F9" s="30">
        <v>60</v>
      </c>
      <c r="G9" s="18">
        <f>E9*F9</f>
        <v>166512</v>
      </c>
      <c r="H9" s="1"/>
      <c r="I9" s="19">
        <f>B9</f>
        <v>1</v>
      </c>
      <c r="J9" s="20" t="str">
        <f>C9</f>
        <v>Костюм летний рабочий</v>
      </c>
      <c r="K9" s="21"/>
      <c r="L9" s="22" t="str">
        <f>D9</f>
        <v>шт</v>
      </c>
      <c r="M9" s="23">
        <f>E9</f>
        <v>2775.2</v>
      </c>
      <c r="N9" s="17"/>
      <c r="O9" s="22">
        <f>F9</f>
        <v>60</v>
      </c>
      <c r="P9" s="24">
        <f>N9*O9</f>
        <v>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6"/>
      <c r="B10" s="16">
        <v>2</v>
      </c>
      <c r="C10" s="27" t="s">
        <v>22</v>
      </c>
      <c r="D10" s="17" t="s">
        <v>20</v>
      </c>
      <c r="E10" s="26">
        <v>3700</v>
      </c>
      <c r="F10" s="31">
        <v>27</v>
      </c>
      <c r="G10" s="18">
        <f t="shared" ref="G10" si="0">E10*F10</f>
        <v>99900</v>
      </c>
      <c r="H10" s="1"/>
      <c r="I10" s="19">
        <f t="shared" ref="I10" si="1">B10</f>
        <v>2</v>
      </c>
      <c r="J10" s="20" t="str">
        <f t="shared" ref="J10" si="2">C10</f>
        <v>Куртка утепленная</v>
      </c>
      <c r="K10" s="21"/>
      <c r="L10" s="22" t="str">
        <f t="shared" ref="L10" si="3">D10</f>
        <v>шт</v>
      </c>
      <c r="M10" s="23">
        <f t="shared" ref="M10" si="4">E10</f>
        <v>3700</v>
      </c>
      <c r="N10" s="17"/>
      <c r="O10" s="22">
        <f t="shared" ref="O10" si="5">F10</f>
        <v>27</v>
      </c>
      <c r="P10" s="24">
        <f t="shared" ref="P10:P27" si="6">N10*O10</f>
        <v>0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6"/>
      <c r="B11" s="16">
        <v>3</v>
      </c>
      <c r="C11" s="27" t="s">
        <v>23</v>
      </c>
      <c r="D11" s="17" t="s">
        <v>20</v>
      </c>
      <c r="E11" s="26">
        <v>1698.34</v>
      </c>
      <c r="F11" s="31">
        <v>28</v>
      </c>
      <c r="G11" s="18">
        <f>F11*E11</f>
        <v>47553.52</v>
      </c>
      <c r="H11" s="1"/>
      <c r="I11" s="19">
        <f>B11</f>
        <v>3</v>
      </c>
      <c r="J11" s="20" t="str">
        <f>C11</f>
        <v>Полукомбинезон утепленный</v>
      </c>
      <c r="K11" s="21"/>
      <c r="L11" s="22" t="s">
        <v>20</v>
      </c>
      <c r="M11" s="23">
        <f t="shared" ref="M11:M26" si="7">E11</f>
        <v>1698.34</v>
      </c>
      <c r="N11" s="17"/>
      <c r="O11" s="22">
        <f t="shared" ref="O11:O26" si="8">F11</f>
        <v>28</v>
      </c>
      <c r="P11" s="24">
        <f t="shared" si="6"/>
        <v>0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6"/>
      <c r="B12" s="16">
        <v>4</v>
      </c>
      <c r="C12" s="27" t="s">
        <v>24</v>
      </c>
      <c r="D12" s="17" t="s">
        <v>38</v>
      </c>
      <c r="E12" s="26">
        <v>841.22</v>
      </c>
      <c r="F12" s="31">
        <v>20</v>
      </c>
      <c r="G12" s="18">
        <f>F12*E12</f>
        <v>16824.400000000001</v>
      </c>
      <c r="H12" s="1"/>
      <c r="I12" s="19">
        <v>4</v>
      </c>
      <c r="J12" s="20" t="str">
        <f t="shared" ref="J12:J26" si="9">C12</f>
        <v>Валенки с резиновым низом</v>
      </c>
      <c r="K12" s="21"/>
      <c r="L12" s="22" t="str">
        <f t="shared" ref="L12:L19" si="10">D12</f>
        <v>пара</v>
      </c>
      <c r="M12" s="23">
        <f t="shared" si="7"/>
        <v>841.22</v>
      </c>
      <c r="N12" s="17"/>
      <c r="O12" s="22">
        <f t="shared" si="8"/>
        <v>20</v>
      </c>
      <c r="P12" s="24">
        <f t="shared" si="6"/>
        <v>0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5.5">
      <c r="A13" s="6"/>
      <c r="B13" s="16">
        <v>5</v>
      </c>
      <c r="C13" s="27" t="s">
        <v>25</v>
      </c>
      <c r="D13" s="17" t="s">
        <v>38</v>
      </c>
      <c r="E13" s="26">
        <v>741.01</v>
      </c>
      <c r="F13" s="31">
        <v>10</v>
      </c>
      <c r="G13" s="18">
        <f t="shared" ref="G13:G16" si="11">F13*E13</f>
        <v>7410.1</v>
      </c>
      <c r="H13" s="1"/>
      <c r="I13" s="19">
        <v>5</v>
      </c>
      <c r="J13" s="20" t="str">
        <f t="shared" si="9"/>
        <v>Сапоги ПВХ с защитным подноском</v>
      </c>
      <c r="K13" s="21"/>
      <c r="L13" s="22" t="str">
        <f t="shared" si="10"/>
        <v>пара</v>
      </c>
      <c r="M13" s="23">
        <f t="shared" si="7"/>
        <v>741.01</v>
      </c>
      <c r="N13" s="17"/>
      <c r="O13" s="22">
        <f t="shared" si="8"/>
        <v>10</v>
      </c>
      <c r="P13" s="24">
        <f t="shared" si="6"/>
        <v>0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6"/>
      <c r="B14" s="16">
        <v>6</v>
      </c>
      <c r="C14" s="27" t="s">
        <v>26</v>
      </c>
      <c r="D14" s="17" t="s">
        <v>38</v>
      </c>
      <c r="E14" s="26">
        <v>284.58</v>
      </c>
      <c r="F14" s="31">
        <v>50</v>
      </c>
      <c r="G14" s="18">
        <f t="shared" si="11"/>
        <v>14229</v>
      </c>
      <c r="H14" s="1"/>
      <c r="I14" s="19">
        <v>6</v>
      </c>
      <c r="J14" s="20" t="str">
        <f t="shared" si="9"/>
        <v xml:space="preserve">Сапоги ПВХ </v>
      </c>
      <c r="K14" s="21"/>
      <c r="L14" s="22" t="str">
        <f t="shared" si="10"/>
        <v>пара</v>
      </c>
      <c r="M14" s="23">
        <f t="shared" si="7"/>
        <v>284.58</v>
      </c>
      <c r="N14" s="17"/>
      <c r="O14" s="22">
        <f t="shared" si="8"/>
        <v>50</v>
      </c>
      <c r="P14" s="24">
        <f t="shared" si="6"/>
        <v>0</v>
      </c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6"/>
      <c r="B15" s="16">
        <v>7</v>
      </c>
      <c r="C15" s="27" t="s">
        <v>27</v>
      </c>
      <c r="D15" s="17" t="s">
        <v>38</v>
      </c>
      <c r="E15" s="26">
        <v>2844.11</v>
      </c>
      <c r="F15" s="31">
        <v>35</v>
      </c>
      <c r="G15" s="18">
        <f t="shared" si="11"/>
        <v>99543.85</v>
      </c>
      <c r="H15" s="1"/>
      <c r="I15" s="19">
        <v>7</v>
      </c>
      <c r="J15" s="20" t="str">
        <f t="shared" si="9"/>
        <v>Сапоги кирзовые утепленные</v>
      </c>
      <c r="K15" s="21"/>
      <c r="L15" s="22" t="str">
        <f t="shared" si="10"/>
        <v>пара</v>
      </c>
      <c r="M15" s="23">
        <f t="shared" si="7"/>
        <v>2844.11</v>
      </c>
      <c r="N15" s="17"/>
      <c r="O15" s="22">
        <f t="shared" si="8"/>
        <v>35</v>
      </c>
      <c r="P15" s="24">
        <f t="shared" si="6"/>
        <v>0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6"/>
      <c r="B16" s="16">
        <v>8</v>
      </c>
      <c r="C16" s="27" t="s">
        <v>28</v>
      </c>
      <c r="D16" s="17" t="s">
        <v>38</v>
      </c>
      <c r="E16" s="26">
        <v>975.13</v>
      </c>
      <c r="F16" s="31">
        <v>5</v>
      </c>
      <c r="G16" s="18">
        <f t="shared" si="11"/>
        <v>4875.6499999999996</v>
      </c>
      <c r="H16" s="1"/>
      <c r="I16" s="19">
        <v>8</v>
      </c>
      <c r="J16" s="20" t="str">
        <f t="shared" si="9"/>
        <v>Ботинки кожаные</v>
      </c>
      <c r="K16" s="21"/>
      <c r="L16" s="22" t="str">
        <f t="shared" si="10"/>
        <v>пара</v>
      </c>
      <c r="M16" s="23">
        <f t="shared" si="7"/>
        <v>975.13</v>
      </c>
      <c r="N16" s="17"/>
      <c r="O16" s="22">
        <f t="shared" si="8"/>
        <v>5</v>
      </c>
      <c r="P16" s="24">
        <f t="shared" si="6"/>
        <v>0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6"/>
      <c r="B17" s="16">
        <v>9</v>
      </c>
      <c r="C17" s="27" t="s">
        <v>39</v>
      </c>
      <c r="D17" s="17" t="s">
        <v>20</v>
      </c>
      <c r="E17" s="26">
        <v>1105.92</v>
      </c>
      <c r="F17" s="31">
        <v>21</v>
      </c>
      <c r="G17" s="18">
        <f t="shared" ref="G17:G26" si="12">F17*E17</f>
        <v>23224.32</v>
      </c>
      <c r="H17" s="1"/>
      <c r="I17" s="19">
        <v>9</v>
      </c>
      <c r="J17" s="20" t="str">
        <f t="shared" si="9"/>
        <v>Плащ для защиты от воды</v>
      </c>
      <c r="K17" s="21"/>
      <c r="L17" s="22" t="str">
        <f t="shared" si="10"/>
        <v>шт</v>
      </c>
      <c r="M17" s="23">
        <f t="shared" si="7"/>
        <v>1105.92</v>
      </c>
      <c r="N17" s="17"/>
      <c r="O17" s="22">
        <f t="shared" si="8"/>
        <v>21</v>
      </c>
      <c r="P17" s="24">
        <f t="shared" si="6"/>
        <v>0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6"/>
      <c r="B18" s="16">
        <v>10</v>
      </c>
      <c r="C18" s="27" t="s">
        <v>29</v>
      </c>
      <c r="D18" s="17" t="s">
        <v>20</v>
      </c>
      <c r="E18" s="26">
        <v>216.05</v>
      </c>
      <c r="F18" s="31">
        <v>45</v>
      </c>
      <c r="G18" s="18">
        <f t="shared" si="12"/>
        <v>9722.25</v>
      </c>
      <c r="H18" s="1"/>
      <c r="I18" s="19">
        <v>10</v>
      </c>
      <c r="J18" s="20" t="str">
        <f t="shared" si="9"/>
        <v>Жилет сигнальный</v>
      </c>
      <c r="K18" s="21"/>
      <c r="L18" s="22" t="str">
        <f t="shared" si="10"/>
        <v>шт</v>
      </c>
      <c r="M18" s="23">
        <f t="shared" si="7"/>
        <v>216.05</v>
      </c>
      <c r="N18" s="17"/>
      <c r="O18" s="22">
        <f t="shared" si="8"/>
        <v>45</v>
      </c>
      <c r="P18" s="24">
        <f t="shared" si="6"/>
        <v>0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6"/>
      <c r="B19" s="16">
        <v>11</v>
      </c>
      <c r="C19" s="27" t="s">
        <v>30</v>
      </c>
      <c r="D19" s="17" t="s">
        <v>20</v>
      </c>
      <c r="E19" s="26">
        <v>695.88</v>
      </c>
      <c r="F19" s="31">
        <v>30</v>
      </c>
      <c r="G19" s="18">
        <f t="shared" si="12"/>
        <v>20876.400000000001</v>
      </c>
      <c r="H19" s="1"/>
      <c r="I19" s="19">
        <v>11</v>
      </c>
      <c r="J19" s="20" t="str">
        <f t="shared" si="9"/>
        <v>Костюм летний рабочий ЖКХ</v>
      </c>
      <c r="K19" s="21"/>
      <c r="L19" s="22" t="str">
        <f t="shared" si="10"/>
        <v>шт</v>
      </c>
      <c r="M19" s="23">
        <f t="shared" si="7"/>
        <v>695.88</v>
      </c>
      <c r="N19" s="17"/>
      <c r="O19" s="22">
        <f t="shared" si="8"/>
        <v>30</v>
      </c>
      <c r="P19" s="24">
        <f t="shared" si="6"/>
        <v>0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6"/>
      <c r="B20" s="16">
        <v>12</v>
      </c>
      <c r="C20" s="27" t="s">
        <v>31</v>
      </c>
      <c r="D20" s="17" t="s">
        <v>20</v>
      </c>
      <c r="E20" s="26">
        <v>1280.18</v>
      </c>
      <c r="F20" s="31">
        <v>30</v>
      </c>
      <c r="G20" s="18">
        <f t="shared" si="12"/>
        <v>38405.4</v>
      </c>
      <c r="H20" s="1"/>
      <c r="I20" s="19">
        <v>12</v>
      </c>
      <c r="J20" s="20" t="str">
        <f t="shared" si="9"/>
        <v>Куртка утепленная ЖКХ</v>
      </c>
      <c r="K20" s="21"/>
      <c r="L20" s="22" t="s">
        <v>20</v>
      </c>
      <c r="M20" s="23">
        <f t="shared" si="7"/>
        <v>1280.18</v>
      </c>
      <c r="N20" s="17"/>
      <c r="O20" s="22">
        <f t="shared" si="8"/>
        <v>30</v>
      </c>
      <c r="P20" s="24">
        <f t="shared" si="6"/>
        <v>0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5.5">
      <c r="A21" s="6"/>
      <c r="B21" s="16">
        <v>13</v>
      </c>
      <c r="C21" s="27" t="s">
        <v>32</v>
      </c>
      <c r="D21" s="17" t="s">
        <v>20</v>
      </c>
      <c r="E21" s="26">
        <v>950.39</v>
      </c>
      <c r="F21" s="31">
        <v>30</v>
      </c>
      <c r="G21" s="18">
        <f t="shared" si="12"/>
        <v>28511.7</v>
      </c>
      <c r="H21" s="1"/>
      <c r="I21" s="19">
        <v>13</v>
      </c>
      <c r="J21" s="20" t="str">
        <f t="shared" si="9"/>
        <v>Полукомбинезон утепленный ЖКХ</v>
      </c>
      <c r="K21" s="21"/>
      <c r="L21" s="22" t="s">
        <v>20</v>
      </c>
      <c r="M21" s="23">
        <f t="shared" si="7"/>
        <v>950.39</v>
      </c>
      <c r="N21" s="17"/>
      <c r="O21" s="22">
        <f t="shared" si="8"/>
        <v>30</v>
      </c>
      <c r="P21" s="24">
        <f t="shared" si="6"/>
        <v>0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5.5">
      <c r="A22" s="6"/>
      <c r="B22" s="16">
        <v>14</v>
      </c>
      <c r="C22" s="27" t="s">
        <v>33</v>
      </c>
      <c r="D22" s="17" t="s">
        <v>20</v>
      </c>
      <c r="E22" s="26">
        <v>93.88</v>
      </c>
      <c r="F22" s="31">
        <v>30</v>
      </c>
      <c r="G22" s="18">
        <f t="shared" si="12"/>
        <v>2816.3999999999996</v>
      </c>
      <c r="H22" s="1"/>
      <c r="I22" s="19">
        <v>14</v>
      </c>
      <c r="J22" s="20" t="str">
        <f t="shared" si="9"/>
        <v>Шапка вязаная трикотажная ЖКХ</v>
      </c>
      <c r="K22" s="21"/>
      <c r="L22" s="22" t="str">
        <f>D22</f>
        <v>шт</v>
      </c>
      <c r="M22" s="23">
        <f t="shared" si="7"/>
        <v>93.88</v>
      </c>
      <c r="N22" s="17"/>
      <c r="O22" s="22">
        <f t="shared" si="8"/>
        <v>30</v>
      </c>
      <c r="P22" s="24">
        <f t="shared" si="6"/>
        <v>0</v>
      </c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5.5">
      <c r="A23" s="6"/>
      <c r="B23" s="16">
        <v>15</v>
      </c>
      <c r="C23" s="27" t="s">
        <v>34</v>
      </c>
      <c r="D23" s="17" t="s">
        <v>20</v>
      </c>
      <c r="E23" s="26">
        <v>125.13</v>
      </c>
      <c r="F23" s="31">
        <v>2</v>
      </c>
      <c r="G23" s="18">
        <f t="shared" si="12"/>
        <v>250.26</v>
      </c>
      <c r="H23" s="1"/>
      <c r="I23" s="19">
        <v>15</v>
      </c>
      <c r="J23" s="20" t="str">
        <f t="shared" si="9"/>
        <v>Подшлемник утепленный ЖКХ</v>
      </c>
      <c r="K23" s="21"/>
      <c r="L23" s="22" t="str">
        <f>D23</f>
        <v>шт</v>
      </c>
      <c r="M23" s="23">
        <f t="shared" si="7"/>
        <v>125.13</v>
      </c>
      <c r="N23" s="17"/>
      <c r="O23" s="22">
        <f t="shared" si="8"/>
        <v>2</v>
      </c>
      <c r="P23" s="24">
        <f t="shared" si="6"/>
        <v>0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6"/>
      <c r="B24" s="16">
        <v>16</v>
      </c>
      <c r="C24" s="27" t="s">
        <v>35</v>
      </c>
      <c r="D24" s="17" t="s">
        <v>20</v>
      </c>
      <c r="E24" s="26">
        <v>1110.29</v>
      </c>
      <c r="F24" s="31">
        <v>5</v>
      </c>
      <c r="G24" s="18">
        <f t="shared" si="12"/>
        <v>5551.45</v>
      </c>
      <c r="H24" s="1"/>
      <c r="I24" s="19">
        <v>16</v>
      </c>
      <c r="J24" s="20" t="str">
        <f t="shared" si="9"/>
        <v>Комбинезон ЖКХ</v>
      </c>
      <c r="K24" s="21"/>
      <c r="L24" s="22" t="str">
        <f>D24</f>
        <v>шт</v>
      </c>
      <c r="M24" s="23">
        <f t="shared" si="7"/>
        <v>1110.29</v>
      </c>
      <c r="N24" s="17"/>
      <c r="O24" s="22">
        <f t="shared" si="8"/>
        <v>5</v>
      </c>
      <c r="P24" s="24">
        <f t="shared" si="6"/>
        <v>0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5.5">
      <c r="A25" s="6"/>
      <c r="B25" s="16">
        <v>17</v>
      </c>
      <c r="C25" s="27" t="s">
        <v>36</v>
      </c>
      <c r="D25" s="17" t="s">
        <v>20</v>
      </c>
      <c r="E25" s="26">
        <v>2535.86</v>
      </c>
      <c r="F25" s="31">
        <v>2</v>
      </c>
      <c r="G25" s="18">
        <f t="shared" si="12"/>
        <v>5071.72</v>
      </c>
      <c r="H25" s="1"/>
      <c r="I25" s="19">
        <v>17</v>
      </c>
      <c r="J25" s="20" t="str">
        <f t="shared" si="9"/>
        <v>Костюм сварщика летний ЖКХ</v>
      </c>
      <c r="K25" s="21"/>
      <c r="L25" s="22" t="str">
        <f>D25</f>
        <v>шт</v>
      </c>
      <c r="M25" s="23">
        <f t="shared" si="7"/>
        <v>2535.86</v>
      </c>
      <c r="N25" s="17"/>
      <c r="O25" s="22">
        <f t="shared" si="8"/>
        <v>2</v>
      </c>
      <c r="P25" s="24">
        <f t="shared" si="6"/>
        <v>0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5.5">
      <c r="A26" s="6"/>
      <c r="B26" s="16">
        <v>18</v>
      </c>
      <c r="C26" s="27" t="s">
        <v>37</v>
      </c>
      <c r="D26" s="17" t="s">
        <v>20</v>
      </c>
      <c r="E26" s="26">
        <v>6029.45</v>
      </c>
      <c r="F26" s="31">
        <v>2</v>
      </c>
      <c r="G26" s="18">
        <f t="shared" si="12"/>
        <v>12058.9</v>
      </c>
      <c r="H26" s="1"/>
      <c r="I26" s="19">
        <v>18</v>
      </c>
      <c r="J26" s="20" t="str">
        <f t="shared" si="9"/>
        <v>Костюм сварщика зимний ЖКХ</v>
      </c>
      <c r="K26" s="21"/>
      <c r="L26" s="22" t="str">
        <f>D26</f>
        <v>шт</v>
      </c>
      <c r="M26" s="23">
        <f t="shared" si="7"/>
        <v>6029.45</v>
      </c>
      <c r="N26" s="17"/>
      <c r="O26" s="22">
        <f t="shared" si="8"/>
        <v>2</v>
      </c>
      <c r="P26" s="24">
        <f t="shared" si="6"/>
        <v>0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thickBot="1">
      <c r="A27" s="6"/>
      <c r="B27" s="16"/>
      <c r="C27" s="27"/>
      <c r="D27" s="17"/>
      <c r="E27" s="26"/>
      <c r="F27" s="28"/>
      <c r="G27" s="18"/>
      <c r="H27" s="1"/>
      <c r="I27" s="19"/>
      <c r="J27" s="20"/>
      <c r="K27" s="21"/>
      <c r="L27" s="22"/>
      <c r="M27" s="23"/>
      <c r="N27" s="17"/>
      <c r="O27" s="22"/>
      <c r="P27" s="24">
        <f t="shared" si="6"/>
        <v>0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" customHeight="1" thickBot="1">
      <c r="A28" s="6"/>
      <c r="B28" s="36" t="s">
        <v>7</v>
      </c>
      <c r="C28" s="37"/>
      <c r="D28" s="37"/>
      <c r="E28" s="37"/>
      <c r="F28" s="38"/>
      <c r="G28" s="11">
        <f>SUM(G9:G27)</f>
        <v>603337.31999999995</v>
      </c>
      <c r="H28" s="1"/>
      <c r="I28" s="36" t="s">
        <v>7</v>
      </c>
      <c r="J28" s="37"/>
      <c r="K28" s="37"/>
      <c r="L28" s="37"/>
      <c r="M28" s="37"/>
      <c r="N28" s="37"/>
      <c r="O28" s="38"/>
      <c r="P28" s="11">
        <f>SUM(P9:P27)</f>
        <v>0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>
      <c r="A29" s="6"/>
      <c r="B29" s="49" t="s">
        <v>18</v>
      </c>
      <c r="C29" s="50"/>
      <c r="D29" s="50"/>
      <c r="E29" s="50"/>
      <c r="F29" s="15">
        <v>0.2</v>
      </c>
      <c r="G29" s="12">
        <f>G28*F29</f>
        <v>120667.46399999999</v>
      </c>
      <c r="H29" s="1"/>
      <c r="I29" s="49" t="s">
        <v>18</v>
      </c>
      <c r="J29" s="50"/>
      <c r="K29" s="50"/>
      <c r="L29" s="50"/>
      <c r="M29" s="50"/>
      <c r="N29" s="50"/>
      <c r="O29" s="15">
        <v>0.2</v>
      </c>
      <c r="P29" s="12">
        <f>P28*O29</f>
        <v>0</v>
      </c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thickBot="1">
      <c r="A30" s="6"/>
      <c r="B30" s="41" t="s">
        <v>8</v>
      </c>
      <c r="C30" s="42"/>
      <c r="D30" s="42"/>
      <c r="E30" s="42"/>
      <c r="F30" s="43"/>
      <c r="G30" s="13">
        <f>G28+G29</f>
        <v>724004.78399999999</v>
      </c>
      <c r="H30" s="1"/>
      <c r="I30" s="41" t="s">
        <v>8</v>
      </c>
      <c r="J30" s="42"/>
      <c r="K30" s="42"/>
      <c r="L30" s="42"/>
      <c r="M30" s="42"/>
      <c r="N30" s="42"/>
      <c r="O30" s="43"/>
      <c r="P30" s="13">
        <f>P28+P29</f>
        <v>0</v>
      </c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3.75" hidden="1" customHeight="1">
      <c r="B31" s="32" t="s">
        <v>16</v>
      </c>
      <c r="C31" s="32"/>
      <c r="D31" s="32"/>
      <c r="E31" s="32"/>
      <c r="F31" s="32"/>
      <c r="G31" s="32"/>
      <c r="H31" s="1"/>
      <c r="I31" s="1"/>
      <c r="J31" s="1"/>
      <c r="K31" s="1"/>
      <c r="L31" s="2"/>
      <c r="M31" s="2"/>
      <c r="N31" s="2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1.5" hidden="1" customHeight="1">
      <c r="B32" s="32" t="s">
        <v>17</v>
      </c>
      <c r="C32" s="32"/>
      <c r="D32" s="32"/>
      <c r="E32" s="32"/>
      <c r="F32" s="32"/>
      <c r="G32" s="32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1"/>
    </row>
    <row r="33" spans="7:26">
      <c r="Z33" s="1"/>
    </row>
    <row r="36" spans="7:26">
      <c r="G36" s="29"/>
    </row>
  </sheetData>
  <mergeCells count="13">
    <mergeCell ref="B32:G32"/>
    <mergeCell ref="I7:P7"/>
    <mergeCell ref="I28:O28"/>
    <mergeCell ref="B31:G31"/>
    <mergeCell ref="B1:P1"/>
    <mergeCell ref="B3:E3"/>
    <mergeCell ref="B28:F28"/>
    <mergeCell ref="B30:F30"/>
    <mergeCell ref="B4:G4"/>
    <mergeCell ref="B7:G7"/>
    <mergeCell ref="I30:O30"/>
    <mergeCell ref="B29:E29"/>
    <mergeCell ref="I29:N29"/>
  </mergeCells>
  <pageMargins left="0.39370078740157483" right="0.39370078740157483" top="0.78740157480314965" bottom="0.59055118110236227" header="0.31496062992125984" footer="0.31496062992125984"/>
  <pageSetup paperSize="9" scale="73" fitToHeight="3" orientation="landscape" r:id="rId1"/>
  <ignoredErrors>
    <ignoredError sqref="L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Структура НМЦ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Иваненко Елена Сергеевна</dc:creator>
  <cp:lastModifiedBy>egorovas</cp:lastModifiedBy>
  <cp:lastPrinted>2019-02-22T10:22:11Z</cp:lastPrinted>
  <dcterms:created xsi:type="dcterms:W3CDTF">2018-05-22T01:14:50Z</dcterms:created>
  <dcterms:modified xsi:type="dcterms:W3CDTF">2019-02-28T11:43:08Z</dcterms:modified>
</cp:coreProperties>
</file>