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РЕМОНТ РЕНО Лот 1 РЕМ ПРОД 2020\"/>
    </mc:Choice>
  </mc:AlternateContent>
  <bookViews>
    <workbookView xWindow="0" yWindow="0" windowWidth="28800" windowHeight="1170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КП'!$A$1:$Q$30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/>
  <c r="P16" i="1"/>
  <c r="Q16" i="1"/>
  <c r="G16" i="1"/>
  <c r="G23" i="1" l="1"/>
  <c r="G22" i="1"/>
  <c r="G21" i="1"/>
  <c r="G20" i="1"/>
  <c r="G19" i="1" l="1"/>
  <c r="G18" i="1"/>
  <c r="N18" i="1" l="1"/>
  <c r="N19" i="1"/>
  <c r="N20" i="1"/>
  <c r="N21" i="1"/>
  <c r="N22" i="1"/>
  <c r="N23" i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M18" i="1"/>
  <c r="M19" i="1"/>
  <c r="M20" i="1"/>
  <c r="M21" i="1"/>
  <c r="M22" i="1"/>
  <c r="M23" i="1"/>
  <c r="I18" i="1"/>
  <c r="I19" i="1"/>
  <c r="I20" i="1"/>
  <c r="I21" i="1"/>
  <c r="I22" i="1"/>
  <c r="I23" i="1"/>
  <c r="I24" i="1"/>
  <c r="I25" i="1"/>
  <c r="P19" i="1"/>
  <c r="Q19" i="1" s="1"/>
  <c r="P18" i="1"/>
  <c r="Q18" i="1"/>
  <c r="M9" i="1" l="1"/>
  <c r="N9" i="1"/>
  <c r="P9" i="1"/>
  <c r="Q9" i="1" s="1"/>
  <c r="M10" i="1"/>
  <c r="N10" i="1"/>
  <c r="P10" i="1"/>
  <c r="Q10" i="1" s="1"/>
  <c r="M11" i="1"/>
  <c r="N11" i="1"/>
  <c r="P11" i="1"/>
  <c r="Q11" i="1" s="1"/>
  <c r="M12" i="1"/>
  <c r="N12" i="1"/>
  <c r="P12" i="1"/>
  <c r="Q12" i="1" s="1"/>
  <c r="M13" i="1"/>
  <c r="N13" i="1"/>
  <c r="P13" i="1"/>
  <c r="Q13" i="1"/>
  <c r="M14" i="1"/>
  <c r="N14" i="1"/>
  <c r="P14" i="1"/>
  <c r="Q14" i="1"/>
  <c r="M15" i="1"/>
  <c r="N15" i="1"/>
  <c r="P15" i="1"/>
  <c r="Q15" i="1" s="1"/>
  <c r="M17" i="1"/>
  <c r="N17" i="1"/>
  <c r="P17" i="1"/>
  <c r="Q17" i="1" s="1"/>
  <c r="M24" i="1"/>
  <c r="N24" i="1"/>
  <c r="M25" i="1"/>
  <c r="N25" i="1"/>
  <c r="I10" i="1" l="1"/>
  <c r="I11" i="1"/>
  <c r="I12" i="1"/>
  <c r="I13" i="1"/>
  <c r="I14" i="1"/>
  <c r="I15" i="1"/>
  <c r="I17" i="1"/>
  <c r="I9" i="1"/>
  <c r="G10" i="1"/>
  <c r="G11" i="1"/>
  <c r="G12" i="1"/>
  <c r="G13" i="1"/>
  <c r="G14" i="1"/>
  <c r="G15" i="1"/>
  <c r="G17" i="1"/>
  <c r="G24" i="1"/>
  <c r="G25" i="1"/>
  <c r="G9" i="1"/>
  <c r="Q26" i="1" l="1"/>
  <c r="G26" i="1"/>
  <c r="G27" i="1" l="1"/>
  <c r="G28" i="1" s="1"/>
  <c r="Q27" i="1"/>
  <c r="Q28" i="1" s="1"/>
</calcChain>
</file>

<file path=xl/sharedStrings.xml><?xml version="1.0" encoding="utf-8"?>
<sst xmlns="http://schemas.openxmlformats.org/spreadsheetml/2006/main" count="81" uniqueCount="42">
  <si>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</si>
  <si>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</si>
  <si>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</si>
  <si>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</si>
  <si>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</si>
  <si>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</si>
  <si>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</si>
  <si>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</si>
  <si>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</si>
  <si>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</si>
  <si>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</si>
  <si>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</si>
  <si>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</si>
  <si>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</si>
  <si>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</si>
  <si>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</si>
  <si>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</si>
  <si>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</si>
  <si>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</si>
  <si>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</si>
  <si>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</si>
  <si>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</si>
  <si>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</si>
  <si>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</si>
  <si>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Работы слесано-механические Renault Logan, Lada Largus</t>
  </si>
  <si>
    <t>Работы электромонтажные Renault Logan, Lada Largus</t>
  </si>
  <si>
    <t>Работы слесано-механические Renault Duster</t>
  </si>
  <si>
    <t>Работы электромонтажные Renault Duster</t>
  </si>
  <si>
    <t>Работы слесано-механические Renault Koleos</t>
  </si>
  <si>
    <t>Работы электромонтажные Renault Koleos</t>
  </si>
  <si>
    <t>нормо-час</t>
  </si>
  <si>
    <t>ТО Renault Duster (2,0л /135 л.с., 4х4) при пробеге 30; 150; 210; 330 тыс. км</t>
  </si>
  <si>
    <t>ТО Renault Duster (2,0л /135 л.с., 4х4) при пробеге 90; 180; 270; 360 тыс. км</t>
  </si>
  <si>
    <t>ТО Renault Duster (2,0л /135 л.с., 4х4) при пробеге 15; 45; 75; 105; 135; 165; 195; 225; 255; 285; 315; 345 тыс. км</t>
  </si>
  <si>
    <t>ТО Renault Koleos (2,5л /171 л.с., 4х4) при пробеге 15; 45; 75; 105; 135; 165; 195; 225; 255; 285; 315; 345 тыс. км</t>
  </si>
  <si>
    <t>ТО Renault Koleos (2,5л /171 л.с., 4х4) при пробеге 30; 150; 210; 330 тыс. км</t>
  </si>
  <si>
    <t>ТО Renault Logan (1,6л /84 л.с.) при пробеге 15; 45; 75; 105; 135; 165; 195; 225; 255; 285; 315; 345 тыс. км</t>
  </si>
  <si>
    <t>ТО Renault Logan (1,6л /84 л.с.) при пробеге 30; 150; 210; 330 тыс. км</t>
  </si>
  <si>
    <t>ТО Renault Logan (1,6л /84 л.с.) при пробеге 60; 120; 240; 300 тыс. км</t>
  </si>
  <si>
    <t>ТО Renault Logan (1,6л /84 л.с.) при пробеге 90; 180; 270; 360 тыс. км</t>
  </si>
  <si>
    <t>ТО Lada Largus (1,6л /105 л.с.) при пробеге 15; 45; 75; 105; 135; 165; 195; 225; 255; 285; 315; 345 тыс. км)</t>
  </si>
  <si>
    <t>ТО Lada Largus (1,6л /105 л.с.) при пробеге 90; 180; 270; 360 тыс.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</si>
</sst>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206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thin">
        <color rgb="FF002060"/>
      </right>
      <top style="medium">
        <color rgb="FF002060"/>
      </top>
      <bottom style="thin">
        <color indexed="64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7" xfId="0" applyNumberFormat="1" applyFont="1" applyFill="1" applyBorder="1" applyAlignment="1" applyProtection="1">
      <alignment horizontal="center" vertical="top" wrapText="1"/>
      <protection locked="0"/>
    </xf>
    <xf numFmtId="3" fontId="8" fillId="2" borderId="7" xfId="0" applyNumberFormat="1" applyFont="1" applyFill="1" applyBorder="1" applyAlignment="1" applyProtection="1">
      <alignment horizontal="center" vertical="top" wrapText="1"/>
      <protection locked="0"/>
    </xf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3" fontId="8" fillId="2" borderId="9" xfId="0" applyNumberFormat="1" applyFont="1" applyFill="1" applyBorder="1" applyAlignment="1" applyProtection="1">
      <alignment horizontal="center" vertical="top" wrapText="1"/>
      <protection locked="0"/>
    </xf>
    <xf numFmtId="49" fontId="8" fillId="2" borderId="7" xfId="0" applyNumberFormat="1" applyFont="1" applyFill="1" applyBorder="1" applyAlignment="1" applyProtection="1">
      <alignment horizontal="left" vertical="top" wrapText="1"/>
      <protection locked="0"/>
    </xf>
    <xf numFmtId="49" fontId="8" fillId="2" borderId="9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/>
    </xf>
    <xf numFmtId="3" fontId="2" fillId="5" borderId="7" xfId="0" applyNumberFormat="1" applyFont="1" applyFill="1" applyBorder="1" applyAlignment="1">
      <alignment horizontal="center" vertical="top" wrapText="1"/>
    </xf>
    <xf numFmtId="4" fontId="2" fillId="5" borderId="8" xfId="0" applyNumberFormat="1" applyFont="1" applyFill="1" applyBorder="1" applyAlignment="1">
      <alignment horizontal="center" vertical="top" wrapText="1"/>
    </xf>
    <xf numFmtId="4" fontId="8" fillId="5" borderId="8" xfId="0" applyNumberFormat="1" applyFont="1" applyFill="1" applyBorder="1" applyAlignment="1" applyProtection="1">
      <alignment horizontal="center" vertical="top" wrapText="1"/>
    </xf>
    <xf numFmtId="4" fontId="2" fillId="5" borderId="7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6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164" fontId="8" fillId="2" borderId="7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8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justify" vertical="top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abSelected="1" topLeftCell="A10" zoomScaleNormal="100" workbookViewId="0">
      <selection activeCell="F3" sqref="F3"/>
    </sheetView>
  </sheetViews>
  <sheetFormatPr defaultRowHeight="15" x14ac:dyDescent="0.25"/>
  <cols>
    <col min="1" max="1" width="4.5703125" customWidth="1"/>
    <col min="2" max="2" width="9.140625" customWidth="1"/>
    <col min="3" max="3" width="34.28515625" customWidth="1"/>
    <col min="4" max="4" width="7.140625" customWidth="1"/>
    <col min="5" max="5" width="13.85546875" customWidth="1"/>
    <col min="6" max="6" width="15.28515625" customWidth="1"/>
    <col min="7" max="7" width="22.85546875" customWidth="1"/>
    <col min="10" max="10" width="34.28515625" customWidth="1"/>
    <col min="11" max="11" width="21.28515625" customWidth="1"/>
    <col min="12" max="12" width="19.85546875" customWidth="1"/>
    <col min="13" max="13" width="7.28515625" customWidth="1"/>
    <col min="14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7" t="s">
        <v>18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60" t="s">
        <v>10</v>
      </c>
      <c r="C3" s="61"/>
      <c r="D3" s="61"/>
      <c r="E3" s="62"/>
      <c r="F3" s="19">
        <v>749705.27</v>
      </c>
      <c r="G3" s="63" t="s">
        <v>2</v>
      </c>
      <c r="H3" s="1"/>
      <c r="I3" s="38" t="s">
        <v>23</v>
      </c>
      <c r="J3" s="39"/>
      <c r="K3" s="39"/>
      <c r="L3" s="39"/>
      <c r="M3" s="39"/>
      <c r="N3" s="39"/>
      <c r="O3" s="39"/>
      <c r="P3" s="39"/>
      <c r="Q3" s="40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9"/>
      <c r="C4" s="59"/>
      <c r="D4" s="59"/>
      <c r="E4" s="59"/>
      <c r="F4" s="59"/>
      <c r="G4" s="59"/>
      <c r="H4" s="1"/>
      <c r="I4" s="58" t="s">
        <v>19</v>
      </c>
      <c r="J4" s="58"/>
      <c r="K4" s="58"/>
      <c r="L4" s="5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32" t="s">
        <v>20</v>
      </c>
      <c r="J5" s="32"/>
      <c r="K5" s="32"/>
      <c r="L5" s="3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2" t="s">
        <v>11</v>
      </c>
      <c r="C7" s="48"/>
      <c r="D7" s="53"/>
      <c r="E7" s="53"/>
      <c r="F7" s="54"/>
      <c r="G7" s="55"/>
      <c r="H7" s="5"/>
      <c r="I7" s="38" t="s">
        <v>22</v>
      </c>
      <c r="J7" s="39"/>
      <c r="K7" s="39"/>
      <c r="L7" s="39"/>
      <c r="M7" s="39"/>
      <c r="N7" s="39"/>
      <c r="O7" s="39"/>
      <c r="P7" s="39"/>
      <c r="Q7" s="40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21</v>
      </c>
      <c r="L8" s="8" t="s">
        <v>17</v>
      </c>
      <c r="M8" s="8" t="s">
        <v>7</v>
      </c>
      <c r="N8" s="9" t="s">
        <v>8</v>
      </c>
      <c r="O8" s="9" t="s">
        <v>13</v>
      </c>
      <c r="P8" s="9" t="s">
        <v>4</v>
      </c>
      <c r="Q8" s="10" t="s">
        <v>14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38.25" customHeight="1" x14ac:dyDescent="0.25">
      <c r="A9" s="6"/>
      <c r="B9" s="11">
        <v>1</v>
      </c>
      <c r="C9" s="34" t="s">
        <v>33</v>
      </c>
      <c r="D9" s="13" t="s">
        <v>12</v>
      </c>
      <c r="E9" s="13">
        <v>6930</v>
      </c>
      <c r="F9" s="14">
        <v>3</v>
      </c>
      <c r="G9" s="25">
        <f>E9*F9</f>
        <v>20790</v>
      </c>
      <c r="H9" s="1"/>
      <c r="I9" s="22">
        <f>B9</f>
        <v>1</v>
      </c>
      <c r="J9" s="34" t="s">
        <v>33</v>
      </c>
      <c r="K9" s="17"/>
      <c r="L9" s="17"/>
      <c r="M9" s="23" t="str">
        <f>D9</f>
        <v>шт.</v>
      </c>
      <c r="N9" s="26">
        <f>E9</f>
        <v>6930</v>
      </c>
      <c r="O9" s="13"/>
      <c r="P9" s="23">
        <f>F9</f>
        <v>3</v>
      </c>
      <c r="Q9" s="24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 customHeight="1" x14ac:dyDescent="0.25">
      <c r="A10" s="6"/>
      <c r="B10" s="11">
        <v>2</v>
      </c>
      <c r="C10" s="34" t="s">
        <v>31</v>
      </c>
      <c r="D10" s="13" t="s">
        <v>12</v>
      </c>
      <c r="E10" s="13">
        <v>11000</v>
      </c>
      <c r="F10" s="14">
        <v>1</v>
      </c>
      <c r="G10" s="25">
        <f t="shared" ref="G10:G25" si="0">E10*F10</f>
        <v>11000</v>
      </c>
      <c r="H10" s="1"/>
      <c r="I10" s="22">
        <f t="shared" ref="I10:I25" si="1">B10</f>
        <v>2</v>
      </c>
      <c r="J10" s="34" t="s">
        <v>31</v>
      </c>
      <c r="K10" s="17"/>
      <c r="L10" s="17"/>
      <c r="M10" s="23" t="str">
        <f t="shared" ref="M10:M25" si="2">D10</f>
        <v>шт.</v>
      </c>
      <c r="N10" s="26">
        <f t="shared" ref="N10:N25" si="3">E10</f>
        <v>11000</v>
      </c>
      <c r="O10" s="13"/>
      <c r="P10" s="23">
        <f t="shared" ref="P10:P25" si="4">F10</f>
        <v>1</v>
      </c>
      <c r="Q10" s="24">
        <f t="shared" ref="Q10:Q25" si="5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customHeight="1" x14ac:dyDescent="0.25">
      <c r="A11" s="6"/>
      <c r="B11" s="11">
        <v>3</v>
      </c>
      <c r="C11" s="34" t="s">
        <v>32</v>
      </c>
      <c r="D11" s="13" t="s">
        <v>12</v>
      </c>
      <c r="E11" s="13">
        <v>34479</v>
      </c>
      <c r="F11" s="14">
        <v>2</v>
      </c>
      <c r="G11" s="25">
        <f t="shared" si="0"/>
        <v>68958</v>
      </c>
      <c r="H11" s="1"/>
      <c r="I11" s="22">
        <f t="shared" si="1"/>
        <v>3</v>
      </c>
      <c r="J11" s="34" t="s">
        <v>32</v>
      </c>
      <c r="K11" s="17"/>
      <c r="L11" s="17"/>
      <c r="M11" s="23" t="str">
        <f t="shared" si="2"/>
        <v>шт.</v>
      </c>
      <c r="N11" s="26">
        <f t="shared" si="3"/>
        <v>34479</v>
      </c>
      <c r="O11" s="13"/>
      <c r="P11" s="23">
        <f t="shared" si="4"/>
        <v>2</v>
      </c>
      <c r="Q11" s="24">
        <f t="shared" si="5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8.25" customHeight="1" x14ac:dyDescent="0.25">
      <c r="A12" s="6"/>
      <c r="B12" s="11">
        <v>4</v>
      </c>
      <c r="C12" s="34" t="s">
        <v>34</v>
      </c>
      <c r="D12" s="13" t="s">
        <v>12</v>
      </c>
      <c r="E12" s="13">
        <v>11800</v>
      </c>
      <c r="F12" s="14">
        <v>1</v>
      </c>
      <c r="G12" s="25">
        <f t="shared" si="0"/>
        <v>11800</v>
      </c>
      <c r="H12" s="1"/>
      <c r="I12" s="22">
        <f t="shared" si="1"/>
        <v>4</v>
      </c>
      <c r="J12" s="34" t="s">
        <v>34</v>
      </c>
      <c r="K12" s="17"/>
      <c r="L12" s="17"/>
      <c r="M12" s="23" t="str">
        <f t="shared" si="2"/>
        <v>шт.</v>
      </c>
      <c r="N12" s="26">
        <f t="shared" si="3"/>
        <v>11800</v>
      </c>
      <c r="O12" s="13"/>
      <c r="P12" s="23">
        <f t="shared" si="4"/>
        <v>1</v>
      </c>
      <c r="Q12" s="24">
        <f t="shared" si="5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5.5" customHeight="1" x14ac:dyDescent="0.25">
      <c r="A13" s="6"/>
      <c r="B13" s="11">
        <v>5</v>
      </c>
      <c r="C13" s="34" t="s">
        <v>35</v>
      </c>
      <c r="D13" s="13" t="s">
        <v>12</v>
      </c>
      <c r="E13" s="13">
        <v>22300</v>
      </c>
      <c r="F13" s="14">
        <v>1</v>
      </c>
      <c r="G13" s="25">
        <f t="shared" si="0"/>
        <v>22300</v>
      </c>
      <c r="H13" s="1"/>
      <c r="I13" s="22">
        <f t="shared" si="1"/>
        <v>5</v>
      </c>
      <c r="J13" s="34" t="s">
        <v>35</v>
      </c>
      <c r="K13" s="17"/>
      <c r="L13" s="17"/>
      <c r="M13" s="23" t="str">
        <f t="shared" si="2"/>
        <v>шт.</v>
      </c>
      <c r="N13" s="26">
        <f t="shared" si="3"/>
        <v>22300</v>
      </c>
      <c r="O13" s="13"/>
      <c r="P13" s="23">
        <f t="shared" si="4"/>
        <v>1</v>
      </c>
      <c r="Q13" s="24">
        <f t="shared" si="5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8.25" customHeight="1" x14ac:dyDescent="0.25">
      <c r="A14" s="6"/>
      <c r="B14" s="11">
        <v>6</v>
      </c>
      <c r="C14" s="34" t="s">
        <v>36</v>
      </c>
      <c r="D14" s="13" t="s">
        <v>12</v>
      </c>
      <c r="E14" s="13">
        <v>5916</v>
      </c>
      <c r="F14" s="14">
        <v>20</v>
      </c>
      <c r="G14" s="25">
        <f t="shared" si="0"/>
        <v>118320</v>
      </c>
      <c r="H14" s="1"/>
      <c r="I14" s="22">
        <f t="shared" si="1"/>
        <v>6</v>
      </c>
      <c r="J14" s="34" t="s">
        <v>36</v>
      </c>
      <c r="K14" s="17"/>
      <c r="L14" s="17"/>
      <c r="M14" s="23" t="str">
        <f t="shared" si="2"/>
        <v>шт.</v>
      </c>
      <c r="N14" s="26">
        <f t="shared" si="3"/>
        <v>5916</v>
      </c>
      <c r="O14" s="13"/>
      <c r="P14" s="23">
        <f t="shared" si="4"/>
        <v>20</v>
      </c>
      <c r="Q14" s="24">
        <f t="shared" si="5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5.5" customHeight="1" x14ac:dyDescent="0.25">
      <c r="A15" s="6"/>
      <c r="B15" s="11">
        <v>7</v>
      </c>
      <c r="C15" s="34" t="s">
        <v>37</v>
      </c>
      <c r="D15" s="13" t="s">
        <v>12</v>
      </c>
      <c r="E15" s="13">
        <v>7820</v>
      </c>
      <c r="F15" s="14">
        <v>6</v>
      </c>
      <c r="G15" s="25">
        <f t="shared" si="0"/>
        <v>46920</v>
      </c>
      <c r="H15" s="1"/>
      <c r="I15" s="22">
        <f t="shared" si="1"/>
        <v>7</v>
      </c>
      <c r="J15" s="34" t="s">
        <v>37</v>
      </c>
      <c r="K15" s="17"/>
      <c r="L15" s="17"/>
      <c r="M15" s="23" t="str">
        <f t="shared" si="2"/>
        <v>шт.</v>
      </c>
      <c r="N15" s="26">
        <f t="shared" si="3"/>
        <v>7820</v>
      </c>
      <c r="O15" s="13"/>
      <c r="P15" s="23">
        <f t="shared" si="4"/>
        <v>6</v>
      </c>
      <c r="Q15" s="24">
        <f t="shared" si="5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.5" customHeight="1" x14ac:dyDescent="0.25">
      <c r="A16" s="6"/>
      <c r="B16" s="11">
        <v>8</v>
      </c>
      <c r="C16" s="34" t="s">
        <v>38</v>
      </c>
      <c r="D16" s="13" t="s">
        <v>12</v>
      </c>
      <c r="E16" s="13">
        <v>8820</v>
      </c>
      <c r="F16" s="14">
        <v>7</v>
      </c>
      <c r="G16" s="25">
        <f t="shared" ref="G16" si="6">E16*F16</f>
        <v>61740</v>
      </c>
      <c r="H16" s="1"/>
      <c r="I16" s="22"/>
      <c r="J16" s="34" t="s">
        <v>38</v>
      </c>
      <c r="K16" s="17"/>
      <c r="L16" s="17"/>
      <c r="M16" s="23" t="str">
        <f t="shared" ref="M16" si="7">D16</f>
        <v>шт.</v>
      </c>
      <c r="N16" s="26">
        <f t="shared" ref="N16" si="8">E16</f>
        <v>8820</v>
      </c>
      <c r="O16" s="13"/>
      <c r="P16" s="23">
        <f t="shared" ref="P16" si="9">F16</f>
        <v>7</v>
      </c>
      <c r="Q16" s="24">
        <f t="shared" ref="Q16" si="10">O16*P16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5.5" customHeight="1" x14ac:dyDescent="0.25">
      <c r="A17" s="6"/>
      <c r="B17" s="11">
        <v>9</v>
      </c>
      <c r="C17" s="34" t="s">
        <v>39</v>
      </c>
      <c r="D17" s="13" t="s">
        <v>12</v>
      </c>
      <c r="E17" s="13">
        <v>27629</v>
      </c>
      <c r="F17" s="14">
        <v>7</v>
      </c>
      <c r="G17" s="25">
        <f t="shared" si="0"/>
        <v>193403</v>
      </c>
      <c r="H17" s="1"/>
      <c r="I17" s="22">
        <f t="shared" si="1"/>
        <v>9</v>
      </c>
      <c r="J17" s="34" t="s">
        <v>39</v>
      </c>
      <c r="K17" s="17"/>
      <c r="L17" s="17"/>
      <c r="M17" s="23" t="str">
        <f t="shared" si="2"/>
        <v>шт.</v>
      </c>
      <c r="N17" s="26">
        <f t="shared" si="3"/>
        <v>27629</v>
      </c>
      <c r="O17" s="13"/>
      <c r="P17" s="23">
        <f t="shared" si="4"/>
        <v>7</v>
      </c>
      <c r="Q17" s="24">
        <f t="shared" si="5"/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8.25" customHeight="1" x14ac:dyDescent="0.25">
      <c r="A18" s="6"/>
      <c r="B18" s="11">
        <v>10</v>
      </c>
      <c r="C18" s="34" t="s">
        <v>40</v>
      </c>
      <c r="D18" s="13" t="s">
        <v>12</v>
      </c>
      <c r="E18" s="13">
        <v>6945.27</v>
      </c>
      <c r="F18" s="14">
        <v>1</v>
      </c>
      <c r="G18" s="25">
        <f t="shared" si="0"/>
        <v>6945.27</v>
      </c>
      <c r="H18" s="1"/>
      <c r="I18" s="22">
        <f t="shared" si="1"/>
        <v>10</v>
      </c>
      <c r="J18" s="34" t="s">
        <v>40</v>
      </c>
      <c r="K18" s="17"/>
      <c r="L18" s="17"/>
      <c r="M18" s="23" t="str">
        <f t="shared" si="2"/>
        <v>шт.</v>
      </c>
      <c r="N18" s="26">
        <f t="shared" si="3"/>
        <v>6945.27</v>
      </c>
      <c r="O18" s="13"/>
      <c r="P18" s="23">
        <f t="shared" si="4"/>
        <v>1</v>
      </c>
      <c r="Q18" s="24">
        <f t="shared" si="5"/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5.5" x14ac:dyDescent="0.25">
      <c r="A19" s="6"/>
      <c r="B19" s="11">
        <v>11</v>
      </c>
      <c r="C19" s="34" t="s">
        <v>41</v>
      </c>
      <c r="D19" s="13" t="s">
        <v>12</v>
      </c>
      <c r="E19" s="13">
        <v>31079</v>
      </c>
      <c r="F19" s="14">
        <v>1</v>
      </c>
      <c r="G19" s="25">
        <f t="shared" si="0"/>
        <v>31079</v>
      </c>
      <c r="H19" s="1"/>
      <c r="I19" s="22">
        <f t="shared" si="1"/>
        <v>11</v>
      </c>
      <c r="J19" s="34" t="s">
        <v>41</v>
      </c>
      <c r="K19" s="17"/>
      <c r="L19" s="17"/>
      <c r="M19" s="23" t="str">
        <f t="shared" si="2"/>
        <v>шт.</v>
      </c>
      <c r="N19" s="26">
        <f t="shared" si="3"/>
        <v>31079</v>
      </c>
      <c r="O19" s="13"/>
      <c r="P19" s="23">
        <f t="shared" si="4"/>
        <v>1</v>
      </c>
      <c r="Q19" s="24">
        <f t="shared" si="5"/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5.5" x14ac:dyDescent="0.25">
      <c r="A20" s="6"/>
      <c r="B20" s="11">
        <v>12</v>
      </c>
      <c r="C20" s="12" t="s">
        <v>24</v>
      </c>
      <c r="D20" s="13" t="s">
        <v>30</v>
      </c>
      <c r="E20" s="13">
        <v>1700</v>
      </c>
      <c r="F20" s="14">
        <v>42</v>
      </c>
      <c r="G20" s="25">
        <f t="shared" si="0"/>
        <v>71400</v>
      </c>
      <c r="H20" s="1"/>
      <c r="I20" s="22">
        <f t="shared" si="1"/>
        <v>12</v>
      </c>
      <c r="J20" s="12" t="s">
        <v>24</v>
      </c>
      <c r="K20" s="17"/>
      <c r="L20" s="17"/>
      <c r="M20" s="23" t="str">
        <f t="shared" si="2"/>
        <v>нормо-час</v>
      </c>
      <c r="N20" s="26">
        <f t="shared" si="3"/>
        <v>1700</v>
      </c>
      <c r="O20" s="13"/>
      <c r="P20" s="23">
        <f t="shared" si="4"/>
        <v>42</v>
      </c>
      <c r="Q20" s="24">
        <f t="shared" si="5"/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5.5" x14ac:dyDescent="0.25">
      <c r="A21" s="6"/>
      <c r="B21" s="11">
        <v>13</v>
      </c>
      <c r="C21" s="12" t="s">
        <v>25</v>
      </c>
      <c r="D21" s="13" t="s">
        <v>30</v>
      </c>
      <c r="E21" s="13">
        <v>1700</v>
      </c>
      <c r="F21" s="14">
        <v>28</v>
      </c>
      <c r="G21" s="25">
        <f t="shared" si="0"/>
        <v>47600</v>
      </c>
      <c r="H21" s="1"/>
      <c r="I21" s="22">
        <f t="shared" si="1"/>
        <v>13</v>
      </c>
      <c r="J21" s="12" t="s">
        <v>25</v>
      </c>
      <c r="K21" s="17"/>
      <c r="L21" s="17"/>
      <c r="M21" s="23" t="str">
        <f t="shared" si="2"/>
        <v>нормо-час</v>
      </c>
      <c r="N21" s="26">
        <f t="shared" si="3"/>
        <v>1700</v>
      </c>
      <c r="O21" s="13"/>
      <c r="P21" s="23">
        <f t="shared" si="4"/>
        <v>28</v>
      </c>
      <c r="Q21" s="24">
        <f t="shared" si="5"/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5.5" x14ac:dyDescent="0.25">
      <c r="A22" s="6"/>
      <c r="B22" s="11">
        <v>14</v>
      </c>
      <c r="C22" s="12" t="s">
        <v>26</v>
      </c>
      <c r="D22" s="13" t="s">
        <v>30</v>
      </c>
      <c r="E22" s="13">
        <v>1700</v>
      </c>
      <c r="F22" s="14">
        <v>12</v>
      </c>
      <c r="G22" s="25">
        <f t="shared" si="0"/>
        <v>20400</v>
      </c>
      <c r="H22" s="1"/>
      <c r="I22" s="22">
        <f t="shared" si="1"/>
        <v>14</v>
      </c>
      <c r="J22" s="12" t="s">
        <v>26</v>
      </c>
      <c r="K22" s="17"/>
      <c r="L22" s="17"/>
      <c r="M22" s="23" t="str">
        <f t="shared" si="2"/>
        <v>нормо-час</v>
      </c>
      <c r="N22" s="26">
        <f t="shared" si="3"/>
        <v>1700</v>
      </c>
      <c r="O22" s="13"/>
      <c r="P22" s="23">
        <f t="shared" si="4"/>
        <v>12</v>
      </c>
      <c r="Q22" s="24">
        <f t="shared" si="5"/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5.5" x14ac:dyDescent="0.25">
      <c r="A23" s="6"/>
      <c r="B23" s="11">
        <v>15</v>
      </c>
      <c r="C23" s="12" t="s">
        <v>27</v>
      </c>
      <c r="D23" s="13" t="s">
        <v>30</v>
      </c>
      <c r="E23" s="13">
        <v>1700</v>
      </c>
      <c r="F23" s="33">
        <v>6.5</v>
      </c>
      <c r="G23" s="25">
        <f t="shared" si="0"/>
        <v>11050</v>
      </c>
      <c r="H23" s="1"/>
      <c r="I23" s="22">
        <f t="shared" si="1"/>
        <v>15</v>
      </c>
      <c r="J23" s="12" t="s">
        <v>27</v>
      </c>
      <c r="K23" s="17"/>
      <c r="L23" s="17"/>
      <c r="M23" s="23" t="str">
        <f t="shared" si="2"/>
        <v>нормо-час</v>
      </c>
      <c r="N23" s="26">
        <f t="shared" si="3"/>
        <v>1700</v>
      </c>
      <c r="O23" s="13"/>
      <c r="P23" s="23">
        <f t="shared" si="4"/>
        <v>6.5</v>
      </c>
      <c r="Q23" s="24">
        <f t="shared" si="5"/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5.5" x14ac:dyDescent="0.25">
      <c r="A24" s="6"/>
      <c r="B24" s="11">
        <v>16</v>
      </c>
      <c r="C24" s="12" t="s">
        <v>28</v>
      </c>
      <c r="D24" s="13" t="s">
        <v>30</v>
      </c>
      <c r="E24" s="13">
        <v>2000</v>
      </c>
      <c r="F24" s="14">
        <v>2</v>
      </c>
      <c r="G24" s="25">
        <f t="shared" si="0"/>
        <v>4000</v>
      </c>
      <c r="H24" s="1"/>
      <c r="I24" s="22">
        <f t="shared" si="1"/>
        <v>16</v>
      </c>
      <c r="J24" s="12" t="s">
        <v>28</v>
      </c>
      <c r="K24" s="17"/>
      <c r="L24" s="17"/>
      <c r="M24" s="23" t="str">
        <f t="shared" si="2"/>
        <v>нормо-час</v>
      </c>
      <c r="N24" s="26">
        <f t="shared" si="3"/>
        <v>2000</v>
      </c>
      <c r="O24" s="13"/>
      <c r="P24" s="23">
        <f t="shared" si="4"/>
        <v>2</v>
      </c>
      <c r="Q24" s="24">
        <f t="shared" si="5"/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6.25" thickBot="1" x14ac:dyDescent="0.3">
      <c r="A25" s="6"/>
      <c r="B25" s="11">
        <v>17</v>
      </c>
      <c r="C25" s="12" t="s">
        <v>29</v>
      </c>
      <c r="D25" s="13" t="s">
        <v>30</v>
      </c>
      <c r="E25" s="15">
        <v>2000</v>
      </c>
      <c r="F25" s="16">
        <v>1</v>
      </c>
      <c r="G25" s="25">
        <f t="shared" si="0"/>
        <v>2000</v>
      </c>
      <c r="H25" s="1"/>
      <c r="I25" s="22">
        <f t="shared" si="1"/>
        <v>17</v>
      </c>
      <c r="J25" s="12" t="s">
        <v>29</v>
      </c>
      <c r="K25" s="18"/>
      <c r="L25" s="30"/>
      <c r="M25" s="23" t="str">
        <f t="shared" si="2"/>
        <v>нормо-час</v>
      </c>
      <c r="N25" s="26">
        <f t="shared" si="3"/>
        <v>2000</v>
      </c>
      <c r="O25" s="15"/>
      <c r="P25" s="23">
        <f t="shared" si="4"/>
        <v>1</v>
      </c>
      <c r="Q25" s="24">
        <f t="shared" si="5"/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" customHeight="1" thickBot="1" x14ac:dyDescent="0.3">
      <c r="A26" s="6"/>
      <c r="B26" s="41" t="s">
        <v>5</v>
      </c>
      <c r="C26" s="42"/>
      <c r="D26" s="42"/>
      <c r="E26" s="42"/>
      <c r="F26" s="43"/>
      <c r="G26" s="19">
        <f>SUM(G9:G25)</f>
        <v>749705.27</v>
      </c>
      <c r="H26" s="1"/>
      <c r="I26" s="41" t="s">
        <v>5</v>
      </c>
      <c r="J26" s="42"/>
      <c r="K26" s="42"/>
      <c r="L26" s="42"/>
      <c r="M26" s="42"/>
      <c r="N26" s="42"/>
      <c r="O26" s="42"/>
      <c r="P26" s="43"/>
      <c r="Q26" s="19">
        <f>SUM(Q9:Q25)</f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x14ac:dyDescent="0.25">
      <c r="A27" s="6"/>
      <c r="B27" s="56" t="s">
        <v>15</v>
      </c>
      <c r="C27" s="57"/>
      <c r="D27" s="57"/>
      <c r="E27" s="57"/>
      <c r="F27" s="27">
        <v>0.2</v>
      </c>
      <c r="G27" s="20">
        <f>G26*F27</f>
        <v>149941.054</v>
      </c>
      <c r="H27" s="1"/>
      <c r="I27" s="56" t="s">
        <v>15</v>
      </c>
      <c r="J27" s="57"/>
      <c r="K27" s="57"/>
      <c r="L27" s="57"/>
      <c r="M27" s="57"/>
      <c r="N27" s="57"/>
      <c r="O27" s="57"/>
      <c r="P27" s="27">
        <v>0.2</v>
      </c>
      <c r="Q27" s="20">
        <f>Q26*P27</f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thickBot="1" x14ac:dyDescent="0.3">
      <c r="A28" s="6"/>
      <c r="B28" s="49" t="s">
        <v>6</v>
      </c>
      <c r="C28" s="50"/>
      <c r="D28" s="50"/>
      <c r="E28" s="50"/>
      <c r="F28" s="51"/>
      <c r="G28" s="21">
        <f>G26+G27</f>
        <v>899646.32400000002</v>
      </c>
      <c r="H28" s="1"/>
      <c r="I28" s="49" t="s">
        <v>6</v>
      </c>
      <c r="J28" s="50"/>
      <c r="K28" s="50"/>
      <c r="L28" s="50"/>
      <c r="M28" s="50"/>
      <c r="N28" s="50"/>
      <c r="O28" s="50"/>
      <c r="P28" s="51"/>
      <c r="Q28" s="21">
        <f>Q26+Q27</f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3.75" customHeight="1" x14ac:dyDescent="0.25">
      <c r="B29" s="44"/>
      <c r="C29" s="44"/>
      <c r="D29" s="44"/>
      <c r="E29" s="44"/>
      <c r="F29" s="44"/>
      <c r="G29" s="44"/>
      <c r="H29" s="1"/>
      <c r="I29" s="1"/>
      <c r="J29" s="1"/>
      <c r="K29" s="1"/>
      <c r="L29" s="1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1.5" customHeight="1" x14ac:dyDescent="0.25">
      <c r="B30" s="37"/>
      <c r="C30" s="37"/>
      <c r="D30" s="37"/>
      <c r="E30" s="37"/>
      <c r="F30" s="37"/>
      <c r="G30" s="37"/>
      <c r="H30" s="3"/>
      <c r="I30" s="3"/>
      <c r="J30" s="45" t="s">
        <v>16</v>
      </c>
      <c r="K30" s="46"/>
      <c r="L30" s="3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1"/>
    </row>
    <row r="31" spans="1:27" ht="19.5" x14ac:dyDescent="0.25">
      <c r="J31" s="36"/>
      <c r="K31" s="36"/>
      <c r="L31" s="28"/>
      <c r="AA31" s="1"/>
    </row>
    <row r="32" spans="1:27" ht="16.5" x14ac:dyDescent="0.25">
      <c r="J32" s="35"/>
      <c r="K32" s="35"/>
      <c r="L32" s="29"/>
    </row>
    <row r="33" spans="10:12" ht="19.5" x14ac:dyDescent="0.25">
      <c r="J33" s="36"/>
      <c r="K33" s="36"/>
      <c r="L33" s="28"/>
    </row>
  </sheetData>
  <sheetProtection formatCells="0" formatColumns="0" formatRows="0" insertRows="0" deleteRows="0"/>
  <mergeCells count="19">
    <mergeCell ref="B1:Q1"/>
    <mergeCell ref="B3:E3"/>
    <mergeCell ref="B26:F26"/>
    <mergeCell ref="B28:F28"/>
    <mergeCell ref="B4:G4"/>
    <mergeCell ref="B7:G7"/>
    <mergeCell ref="I28:P28"/>
    <mergeCell ref="B27:E27"/>
    <mergeCell ref="I27:O27"/>
    <mergeCell ref="I4:L4"/>
    <mergeCell ref="I3:Q3"/>
    <mergeCell ref="J32:K32"/>
    <mergeCell ref="J33:K33"/>
    <mergeCell ref="J31:K31"/>
    <mergeCell ref="B30:G30"/>
    <mergeCell ref="I7:Q7"/>
    <mergeCell ref="I26:P26"/>
    <mergeCell ref="B29:G29"/>
    <mergeCell ref="J30:K30"/>
  </mergeCells>
  <pageMargins left="0.25" right="0.25" top="0.75" bottom="0.75" header="0.3" footer="0.3"/>
  <pageSetup paperSize="9" scale="49" orientation="landscape" r:id="rId1"/>
  <ignoredErrors>
    <ignoredError sqref="M24:M25 M17 M9:M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2019-03-20T13:24:54Z</cp:lastPrinted>
  <dcterms:created xsi:type="dcterms:W3CDTF">2018-05-22T01:14:50Z</dcterms:created>
  <dcterms:modified xsi:type="dcterms:W3CDTF">2020-07-03T11:33:31Z</dcterms:modified>
</cp:coreProperties>
</file>