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Q14"/>
  <c r="Q10" l="1"/>
  <c r="Q11"/>
  <c r="Q12"/>
  <c r="Q9"/>
  <c r="P12"/>
  <c r="P11"/>
  <c r="P10"/>
  <c r="N10"/>
  <c r="N11"/>
  <c r="N12"/>
  <c r="N13"/>
  <c r="N9"/>
  <c r="M10"/>
  <c r="M11"/>
  <c r="M12"/>
  <c r="G11"/>
  <c r="G12"/>
  <c r="G10"/>
  <c r="P9" l="1"/>
  <c r="M9"/>
  <c r="M13"/>
  <c r="P13"/>
  <c r="Q13" s="1"/>
  <c r="G13" l="1"/>
  <c r="G9"/>
  <c r="F3" l="1"/>
  <c r="G15" l="1"/>
  <c r="G16" s="1"/>
  <c r="Q15"/>
  <c r="Q16" s="1"/>
</calcChain>
</file>

<file path=xl/sharedStrings.xml><?xml version="1.0" encoding="utf-8"?>
<sst xmlns="http://schemas.openxmlformats.org/spreadsheetml/2006/main" count="51" uniqueCount="33">
  <si>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</si>
  <si>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</si>
  <si>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</si>
  <si>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</si>
  <si>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</si>
  <si>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</si>
  <si>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</si>
  <si>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</si>
  <si>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</si>
  <si>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</si>
  <si>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</si>
  <si>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</si>
  <si>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</si>
  <si>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</si>
  <si>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</si>
  <si>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</si>
  <si>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</si>
  <si>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</si>
  <si>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</si>
  <si>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</si>
  <si>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</si>
  <si>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</si>
  <si>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</si>
  <si>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</si>
  <si>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 xml:space="preserve">обновление Системы в связи с изменением Законодательства РФ, а также обновление рабочей документации в соответствии с обновлениями </t>
  </si>
  <si>
    <t xml:space="preserve">осуществление информационного обмена с внутренними и внешними системами Заказчика </t>
  </si>
  <si>
    <t>1.1.</t>
  </si>
  <si>
    <t>1.2.</t>
  </si>
  <si>
    <t>1.3.</t>
  </si>
  <si>
    <t>Сопровождение Системы</t>
  </si>
  <si>
    <t>Техническая поддержка пользователей</t>
  </si>
  <si>
    <t>внесение изменений в функционал системы</t>
  </si>
  <si>
    <t>Внесение изменений в функционал системы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</si>
</sst>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4" xfId="0" applyNumberFormat="1" applyFont="1" applyFill="1" applyBorder="1" applyAlignment="1">
      <alignment horizontal="left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1"/>
  <sheetViews>
    <sheetView tabSelected="1" zoomScaleNormal="100" workbookViewId="0">
      <selection activeCell="B17" sqref="B17:G17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11.28515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3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5" t="s">
        <v>10</v>
      </c>
      <c r="C3" s="36"/>
      <c r="D3" s="36"/>
      <c r="E3" s="44"/>
      <c r="F3" s="31">
        <f>G14</f>
        <v>3401200</v>
      </c>
      <c r="G3" s="23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3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5"/>
      <c r="C4" s="55"/>
      <c r="D4" s="55"/>
      <c r="E4" s="55"/>
      <c r="F4" s="55"/>
      <c r="G4" s="55"/>
      <c r="H4" s="1"/>
      <c r="I4" s="54" t="s">
        <v>18</v>
      </c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9" t="s">
        <v>19</v>
      </c>
      <c r="J5" s="29"/>
      <c r="K5" s="29"/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8" t="s">
        <v>11</v>
      </c>
      <c r="C7" s="44"/>
      <c r="D7" s="49"/>
      <c r="E7" s="49"/>
      <c r="F7" s="50"/>
      <c r="G7" s="51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3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6" customHeight="1">
      <c r="A9" s="6"/>
      <c r="B9" s="11">
        <v>1</v>
      </c>
      <c r="C9" s="12" t="s">
        <v>29</v>
      </c>
      <c r="D9" s="13" t="s">
        <v>23</v>
      </c>
      <c r="E9" s="13">
        <v>2200</v>
      </c>
      <c r="F9" s="14">
        <v>1046</v>
      </c>
      <c r="G9" s="22">
        <f>E9*F9</f>
        <v>2301200</v>
      </c>
      <c r="H9" s="1"/>
      <c r="I9" s="19">
        <v>1</v>
      </c>
      <c r="J9" s="30" t="s">
        <v>29</v>
      </c>
      <c r="K9" s="15"/>
      <c r="L9" s="15"/>
      <c r="M9" s="20" t="str">
        <f>D9</f>
        <v>чел*час</v>
      </c>
      <c r="N9" s="24">
        <f>E9</f>
        <v>2200</v>
      </c>
      <c r="O9" s="13"/>
      <c r="P9" s="20">
        <f>P10+P11+P12</f>
        <v>1046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89.25">
      <c r="A10" s="6"/>
      <c r="B10" s="11" t="s">
        <v>26</v>
      </c>
      <c r="C10" s="12" t="s">
        <v>24</v>
      </c>
      <c r="D10" s="13" t="s">
        <v>23</v>
      </c>
      <c r="E10" s="13">
        <v>2200</v>
      </c>
      <c r="F10" s="14">
        <v>175</v>
      </c>
      <c r="G10" s="22">
        <f>E10*F10</f>
        <v>385000</v>
      </c>
      <c r="H10" s="1"/>
      <c r="I10" s="19" t="s">
        <v>26</v>
      </c>
      <c r="J10" s="30" t="s">
        <v>24</v>
      </c>
      <c r="K10" s="15"/>
      <c r="L10" s="15"/>
      <c r="M10" s="20" t="str">
        <f t="shared" ref="M10:M12" si="0">D10</f>
        <v>чел*час</v>
      </c>
      <c r="N10" s="24">
        <f t="shared" ref="N10:N13" si="1">E10</f>
        <v>2200</v>
      </c>
      <c r="O10" s="13"/>
      <c r="P10" s="20">
        <f>F10</f>
        <v>175</v>
      </c>
      <c r="Q10" s="21">
        <f t="shared" ref="Q10:Q12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">
      <c r="A11" s="6"/>
      <c r="B11" s="11" t="s">
        <v>27</v>
      </c>
      <c r="C11" s="12" t="s">
        <v>25</v>
      </c>
      <c r="D11" s="13" t="s">
        <v>23</v>
      </c>
      <c r="E11" s="13">
        <v>2200</v>
      </c>
      <c r="F11" s="14">
        <v>120</v>
      </c>
      <c r="G11" s="22">
        <f t="shared" ref="G11:G12" si="3">E11*F11</f>
        <v>264000</v>
      </c>
      <c r="H11" s="1"/>
      <c r="I11" s="19" t="s">
        <v>27</v>
      </c>
      <c r="J11" s="30" t="s">
        <v>25</v>
      </c>
      <c r="K11" s="15"/>
      <c r="L11" s="15"/>
      <c r="M11" s="20" t="str">
        <f t="shared" si="0"/>
        <v>чел*час</v>
      </c>
      <c r="N11" s="24">
        <f t="shared" si="1"/>
        <v>2200</v>
      </c>
      <c r="O11" s="13"/>
      <c r="P11" s="20">
        <f>F11</f>
        <v>120</v>
      </c>
      <c r="Q11" s="21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5">
      <c r="A12" s="6"/>
      <c r="B12" s="11" t="s">
        <v>28</v>
      </c>
      <c r="C12" s="32" t="s">
        <v>30</v>
      </c>
      <c r="D12" s="13" t="s">
        <v>23</v>
      </c>
      <c r="E12" s="13">
        <v>2200</v>
      </c>
      <c r="F12" s="14">
        <v>751</v>
      </c>
      <c r="G12" s="22">
        <f t="shared" si="3"/>
        <v>1652200</v>
      </c>
      <c r="H12" s="1"/>
      <c r="I12" s="19" t="s">
        <v>28</v>
      </c>
      <c r="J12" s="30" t="s">
        <v>30</v>
      </c>
      <c r="K12" s="15"/>
      <c r="L12" s="15"/>
      <c r="M12" s="20" t="str">
        <f t="shared" si="0"/>
        <v>чел*час</v>
      </c>
      <c r="N12" s="24">
        <f t="shared" si="1"/>
        <v>2200</v>
      </c>
      <c r="O12" s="13"/>
      <c r="P12" s="20">
        <f>F12</f>
        <v>751</v>
      </c>
      <c r="Q12" s="21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thickBot="1">
      <c r="A13" s="6"/>
      <c r="B13" s="11">
        <v>2</v>
      </c>
      <c r="C13" s="32" t="s">
        <v>32</v>
      </c>
      <c r="D13" s="13" t="s">
        <v>23</v>
      </c>
      <c r="E13" s="13">
        <v>2200</v>
      </c>
      <c r="F13" s="14">
        <v>500</v>
      </c>
      <c r="G13" s="22">
        <f t="shared" ref="G13" si="4">E13*F13</f>
        <v>1100000</v>
      </c>
      <c r="H13" s="1"/>
      <c r="I13" s="19">
        <v>2</v>
      </c>
      <c r="J13" s="30" t="s">
        <v>31</v>
      </c>
      <c r="K13" s="15"/>
      <c r="L13" s="15"/>
      <c r="M13" s="20" t="str">
        <f t="shared" ref="M13" si="5">D13</f>
        <v>чел*час</v>
      </c>
      <c r="N13" s="24">
        <f t="shared" si="1"/>
        <v>2200</v>
      </c>
      <c r="O13" s="13"/>
      <c r="P13" s="20">
        <f t="shared" ref="P13" si="6">F13</f>
        <v>500</v>
      </c>
      <c r="Q13" s="21">
        <f t="shared" ref="Q13" si="7">O13*P13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 thickBot="1">
      <c r="A14" s="6"/>
      <c r="B14" s="38" t="s">
        <v>5</v>
      </c>
      <c r="C14" s="39"/>
      <c r="D14" s="39"/>
      <c r="E14" s="39"/>
      <c r="F14" s="40"/>
      <c r="G14" s="16">
        <f>SUM(G10:G13)</f>
        <v>3401200</v>
      </c>
      <c r="H14" s="1"/>
      <c r="I14" s="38" t="s">
        <v>5</v>
      </c>
      <c r="J14" s="39"/>
      <c r="K14" s="39"/>
      <c r="L14" s="39"/>
      <c r="M14" s="39"/>
      <c r="N14" s="39"/>
      <c r="O14" s="39"/>
      <c r="P14" s="40"/>
      <c r="Q14" s="16">
        <f>SUM(Q10:Q13)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>
      <c r="A15" s="6"/>
      <c r="B15" s="52" t="s">
        <v>14</v>
      </c>
      <c r="C15" s="53"/>
      <c r="D15" s="53"/>
      <c r="E15" s="53"/>
      <c r="F15" s="25">
        <v>0.2</v>
      </c>
      <c r="G15" s="17">
        <f>G14*F15</f>
        <v>680240</v>
      </c>
      <c r="H15" s="1"/>
      <c r="I15" s="52" t="s">
        <v>14</v>
      </c>
      <c r="J15" s="53"/>
      <c r="K15" s="53"/>
      <c r="L15" s="53"/>
      <c r="M15" s="53"/>
      <c r="N15" s="53"/>
      <c r="O15" s="53"/>
      <c r="P15" s="25">
        <v>0.2</v>
      </c>
      <c r="Q15" s="17">
        <f>Q14*P15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thickBot="1">
      <c r="A16" s="6"/>
      <c r="B16" s="45" t="s">
        <v>6</v>
      </c>
      <c r="C16" s="46"/>
      <c r="D16" s="46"/>
      <c r="E16" s="46"/>
      <c r="F16" s="47"/>
      <c r="G16" s="18">
        <f>G14+G15</f>
        <v>4081440</v>
      </c>
      <c r="H16" s="1"/>
      <c r="I16" s="45" t="s">
        <v>6</v>
      </c>
      <c r="J16" s="46"/>
      <c r="K16" s="46"/>
      <c r="L16" s="46"/>
      <c r="M16" s="46"/>
      <c r="N16" s="46"/>
      <c r="O16" s="46"/>
      <c r="P16" s="47"/>
      <c r="Q16" s="18">
        <f>Q14+Q15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3.75" customHeight="1">
      <c r="B17" s="56"/>
      <c r="C17" s="56"/>
      <c r="D17" s="56"/>
      <c r="E17" s="56"/>
      <c r="F17" s="56"/>
      <c r="G17" s="56"/>
      <c r="H17" s="1"/>
      <c r="I17" s="1"/>
      <c r="J17" s="1"/>
      <c r="K17" s="1"/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1.5" customHeight="1">
      <c r="B18" s="57"/>
      <c r="C18" s="57"/>
      <c r="D18" s="57"/>
      <c r="E18" s="57"/>
      <c r="F18" s="57"/>
      <c r="G18" s="57"/>
      <c r="H18" s="3"/>
      <c r="I18" s="3"/>
      <c r="J18" s="41" t="s">
        <v>15</v>
      </c>
      <c r="K18" s="4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"/>
    </row>
    <row r="19" spans="2:27" ht="19.5">
      <c r="J19" s="34"/>
      <c r="K19" s="34"/>
      <c r="L19" s="26"/>
      <c r="AA19" s="1"/>
    </row>
    <row r="20" spans="2:27" ht="16.5">
      <c r="J20" s="33"/>
      <c r="K20" s="33"/>
      <c r="L20" s="27"/>
    </row>
    <row r="21" spans="2:27" ht="19.5">
      <c r="J21" s="34"/>
      <c r="K21" s="34"/>
      <c r="L21" s="26"/>
    </row>
  </sheetData>
  <sheetProtection formatCells="0" formatColumns="0" formatRows="0" insertRows="0" deleteRows="0"/>
  <mergeCells count="19">
    <mergeCell ref="B1:Q1"/>
    <mergeCell ref="B3:E3"/>
    <mergeCell ref="B14:F14"/>
    <mergeCell ref="B16:F16"/>
    <mergeCell ref="B4:G4"/>
    <mergeCell ref="B7:G7"/>
    <mergeCell ref="I16:P16"/>
    <mergeCell ref="B15:E15"/>
    <mergeCell ref="I15:O15"/>
    <mergeCell ref="I4:L4"/>
    <mergeCell ref="I3:Q3"/>
    <mergeCell ref="J20:K20"/>
    <mergeCell ref="J21:K21"/>
    <mergeCell ref="J19:K19"/>
    <mergeCell ref="B18:G18"/>
    <mergeCell ref="I7:Q7"/>
    <mergeCell ref="I14:P14"/>
    <mergeCell ref="B17:G17"/>
    <mergeCell ref="J18:K18"/>
  </mergeCells>
  <pageMargins left="0.25" right="0.25" top="0.75" bottom="0.75" header="0.3" footer="0.3"/>
  <pageSetup paperSize="9" scale="55" orientation="landscape" r:id="rId1"/>
  <ignoredErrors>
    <ignoredError sqref="M9 M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2019-04-04T05:54:13Z</cp:lastPrinted>
  <dcterms:created xsi:type="dcterms:W3CDTF">2018-05-22T01:14:50Z</dcterms:created>
  <dcterms:modified xsi:type="dcterms:W3CDTF">2019-04-04T05:54:34Z</dcterms:modified>
</cp:coreProperties>
</file>